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ov-my.sharepoint.com/personal/thorn_urc_in_gov/Documents/Migrated_Home_Drive/FILINGS/"/>
    </mc:Choice>
  </mc:AlternateContent>
  <xr:revisionPtr revIDLastSave="0" documentId="8_{21E27C6C-22ED-43D9-926D-505DAFDCD69C}" xr6:coauthVersionLast="47" xr6:coauthVersionMax="47" xr10:uidLastSave="{00000000-0000-0000-0000-000000000000}"/>
  <bookViews>
    <workbookView xWindow="-110" yWindow="-110" windowWidth="19420" windowHeight="10420" xr2:uid="{E7FF032E-61EC-46A8-AEE5-4C2DB495DC92}"/>
  </bookViews>
  <sheets>
    <sheet name="COVER" sheetId="11" r:id="rId1"/>
    <sheet name="Test vs Post-test" sheetId="1" r:id="rId2"/>
    <sheet name="Billing Determinates 10-3" sheetId="7" r:id="rId3"/>
    <sheet name="Other Income 10-1" sheetId="9" r:id="rId4"/>
    <sheet name="Health Insurance" sheetId="4" r:id="rId5"/>
    <sheet name="Salary &amp; Wages" sheetId="3" r:id="rId6"/>
    <sheet name="Salary &amp; Wage with Overtime" sheetId="6" r:id="rId7"/>
    <sheet name="Chemical Cost" sheetId="2" r:id="rId8"/>
    <sheet name="Sheet1" sheetId="10" r:id="rId9"/>
  </sheets>
  <definedNames>
    <definedName name="_xlnm._FilterDatabase" localSheetId="3" hidden="1">'Other Income 10-1'!$A$1:$I$169</definedName>
    <definedName name="_xlnm._FilterDatabase" localSheetId="5" hidden="1">'Salary &amp; Wages'!$A$10:$E$165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'Billing Determinates 10-3'!$A$1:$AN$31</definedName>
  </definedNames>
  <calcPr calcId="191029" iterate="1" iterateCount="25" iterateDelta="1E-4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6" i="7" l="1"/>
  <c r="AM26" i="7"/>
  <c r="AN26" i="7"/>
  <c r="AL27" i="7"/>
  <c r="AM27" i="7"/>
  <c r="AN27" i="7"/>
  <c r="AL28" i="7"/>
  <c r="AM28" i="7"/>
  <c r="AN28" i="7"/>
  <c r="AL29" i="7"/>
  <c r="AM29" i="7"/>
  <c r="AN29" i="7"/>
  <c r="AL30" i="7"/>
  <c r="AM30" i="7"/>
  <c r="AN30" i="7"/>
  <c r="AL31" i="7"/>
  <c r="AM31" i="7"/>
  <c r="AN31" i="7"/>
  <c r="V24" i="9"/>
  <c r="V26" i="9"/>
  <c r="N29" i="9"/>
  <c r="P41" i="9"/>
  <c r="R41" i="9"/>
  <c r="T41" i="9"/>
  <c r="V41" i="9"/>
  <c r="X41" i="9"/>
  <c r="N41" i="9"/>
  <c r="R29" i="9"/>
  <c r="T29" i="9"/>
  <c r="V29" i="9"/>
  <c r="X29" i="9"/>
  <c r="Z29" i="9"/>
  <c r="P29" i="9"/>
  <c r="Z21" i="9"/>
  <c r="Z26" i="9"/>
  <c r="N26" i="9"/>
  <c r="R26" i="9"/>
  <c r="T26" i="9"/>
  <c r="X26" i="9"/>
  <c r="P26" i="9"/>
  <c r="V21" i="9"/>
  <c r="P21" i="9"/>
  <c r="N21" i="9"/>
  <c r="R21" i="9"/>
  <c r="T21" i="9"/>
  <c r="X21" i="9"/>
  <c r="V8" i="9"/>
  <c r="X8" i="9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AI31" i="7"/>
  <c r="AJ31" i="7"/>
  <c r="AK31" i="7"/>
  <c r="B26" i="7"/>
  <c r="B29" i="7"/>
  <c r="T6" i="9"/>
  <c r="T5" i="9"/>
  <c r="T4" i="9"/>
  <c r="T3" i="9"/>
  <c r="R5" i="9"/>
  <c r="R4" i="9"/>
  <c r="R3" i="9"/>
  <c r="P5" i="9"/>
  <c r="P4" i="9"/>
  <c r="P3" i="9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AK30" i="7"/>
  <c r="B31" i="7"/>
  <c r="B30" i="7"/>
  <c r="B28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B27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D4" i="6"/>
  <c r="D3" i="6"/>
  <c r="D2" i="6"/>
  <c r="D1" i="6"/>
  <c r="D67" i="3"/>
  <c r="F2" i="3"/>
  <c r="X8" i="3"/>
  <c r="F5" i="3" s="1"/>
  <c r="O8" i="3"/>
  <c r="F3" i="3" s="1"/>
  <c r="R8" i="9" l="1"/>
  <c r="Z4" i="9"/>
  <c r="Z3" i="9"/>
  <c r="Z5" i="9"/>
  <c r="T8" i="9"/>
  <c r="P8" i="9"/>
  <c r="F6" i="3"/>
  <c r="C188" i="3" l="1"/>
  <c r="F14" i="4" l="1"/>
  <c r="F48" i="4" l="1"/>
  <c r="C167" i="3"/>
  <c r="C2" i="3"/>
  <c r="D20" i="3" l="1"/>
  <c r="D165" i="3"/>
  <c r="D88" i="3"/>
  <c r="D82" i="3"/>
  <c r="E67" i="3"/>
  <c r="D57" i="3"/>
  <c r="D38" i="3"/>
  <c r="E20" i="3" l="1"/>
  <c r="I20" i="1" l="1"/>
  <c r="F25" i="4" l="1"/>
  <c r="O35" i="1" l="1"/>
  <c r="E165" i="3" l="1"/>
  <c r="D145" i="3"/>
  <c r="D131" i="3"/>
  <c r="E88" i="3"/>
  <c r="E82" i="3"/>
  <c r="D61" i="3"/>
  <c r="E57" i="3"/>
  <c r="D49" i="3"/>
  <c r="D43" i="3"/>
  <c r="E38" i="3"/>
  <c r="D28" i="3"/>
  <c r="H7" i="2"/>
  <c r="F7" i="2"/>
  <c r="J13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20" i="1"/>
  <c r="I56" i="1"/>
  <c r="I47" i="1"/>
  <c r="I54" i="1"/>
  <c r="I51" i="1"/>
  <c r="I52" i="1"/>
  <c r="I53" i="1"/>
  <c r="I50" i="1"/>
  <c r="I45" i="1"/>
  <c r="I41" i="1"/>
  <c r="I42" i="1"/>
  <c r="I43" i="1"/>
  <c r="I44" i="1"/>
  <c r="I40" i="1"/>
  <c r="I38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7" i="1"/>
  <c r="I6" i="1"/>
  <c r="I7" i="1"/>
  <c r="I8" i="1"/>
  <c r="I9" i="1"/>
  <c r="I10" i="1"/>
  <c r="I11" i="1"/>
  <c r="I12" i="1"/>
  <c r="I13" i="1"/>
  <c r="I14" i="1"/>
  <c r="I15" i="1"/>
  <c r="I16" i="1"/>
  <c r="I5" i="1"/>
  <c r="D167" i="3" l="1"/>
  <c r="C3" i="3" s="1"/>
  <c r="C4" i="3" s="1"/>
  <c r="E28" i="3"/>
  <c r="E145" i="3"/>
  <c r="E61" i="3"/>
  <c r="E131" i="3"/>
  <c r="E43" i="3"/>
  <c r="E49" i="3"/>
  <c r="E167" i="3" l="1"/>
  <c r="Z6" i="9" l="1"/>
  <c r="Z8" i="9" s="1"/>
</calcChain>
</file>

<file path=xl/sharedStrings.xml><?xml version="1.0" encoding="utf-8"?>
<sst xmlns="http://schemas.openxmlformats.org/spreadsheetml/2006/main" count="7647" uniqueCount="547">
  <si>
    <t>March 31,</t>
  </si>
  <si>
    <t>Operating Revenues</t>
  </si>
  <si>
    <t>Metered Sales Residential</t>
  </si>
  <si>
    <t>Metered Sales Commercial</t>
  </si>
  <si>
    <t>Metered Sales Industrial</t>
  </si>
  <si>
    <t>Sales to Public Authorities</t>
  </si>
  <si>
    <t>Multiple Family Dwellings</t>
  </si>
  <si>
    <t>Public Fire Protection</t>
  </si>
  <si>
    <t>Private Fire Protection</t>
  </si>
  <si>
    <t>Irrigation Sales</t>
  </si>
  <si>
    <t>Sales for Resale</t>
  </si>
  <si>
    <t>Forfeited Discounts</t>
  </si>
  <si>
    <t>Connection Charges</t>
  </si>
  <si>
    <t>Miscellaneous Operating Revenue</t>
  </si>
  <si>
    <t>Total Operating Revenues</t>
  </si>
  <si>
    <t>Operating Expenses</t>
  </si>
  <si>
    <t xml:space="preserve">Salaries and Wages </t>
  </si>
  <si>
    <t>Employee Benefits</t>
  </si>
  <si>
    <t>Purchased Water</t>
  </si>
  <si>
    <t>Purchased Power</t>
  </si>
  <si>
    <t>Chemicals</t>
  </si>
  <si>
    <t>Materials and Supplies</t>
  </si>
  <si>
    <t>Contractual Services-Engineering</t>
  </si>
  <si>
    <t>Contractual Services-Accounting</t>
  </si>
  <si>
    <t>Contractual Services-Legal</t>
  </si>
  <si>
    <t>Contractual Services-Testing</t>
  </si>
  <si>
    <t>Contractual Services-Other</t>
  </si>
  <si>
    <t>Transportation Expense</t>
  </si>
  <si>
    <t>Insurance-General Liability</t>
  </si>
  <si>
    <t>Insurance-Other</t>
  </si>
  <si>
    <t>Advertising Expense</t>
  </si>
  <si>
    <t>Bad Debt Expense</t>
  </si>
  <si>
    <t>Rate Case Expense Amortization</t>
  </si>
  <si>
    <t>Miscellaneous Expense</t>
  </si>
  <si>
    <t>Total O&amp;M Expense</t>
  </si>
  <si>
    <t>Depreciation Expense</t>
  </si>
  <si>
    <t>Amortization Expense</t>
  </si>
  <si>
    <t>Utility Receipts Tax</t>
  </si>
  <si>
    <t>Payroll Taxes (Classified as Employee Benefit)</t>
  </si>
  <si>
    <t>Payment in Lieu of Property Taxes</t>
  </si>
  <si>
    <t>Total Operating Expenses</t>
  </si>
  <si>
    <t>Net Operating Income</t>
  </si>
  <si>
    <t>Other Income (Expense)</t>
  </si>
  <si>
    <t>Interest Income</t>
  </si>
  <si>
    <t>Miscellaneous Other Income</t>
  </si>
  <si>
    <t>Interest Expense</t>
  </si>
  <si>
    <t>Miscellaneous Other Expenses</t>
  </si>
  <si>
    <t>Total Other Income (Expense)</t>
  </si>
  <si>
    <t>Net Income</t>
  </si>
  <si>
    <t>Adjustment</t>
  </si>
  <si>
    <t>Change /</t>
  </si>
  <si>
    <t>Pro forma</t>
  </si>
  <si>
    <t>Requested adjustment</t>
  </si>
  <si>
    <t>Cost of Chemicals</t>
  </si>
  <si>
    <t>Gallons Purchased and Pumped (1,000 gallons)</t>
  </si>
  <si>
    <t>Chemical Cost per 1,000 gallons</t>
  </si>
  <si>
    <t>Position</t>
  </si>
  <si>
    <t>Department:       51 - Utilities Director</t>
  </si>
  <si>
    <t>51004001 - Administrative Asst to Director</t>
  </si>
  <si>
    <t>51006001 - Environmental Research Tech</t>
  </si>
  <si>
    <t>51006002 - Environmental Program Coord</t>
  </si>
  <si>
    <t>51007001 - Communications Manager</t>
  </si>
  <si>
    <t>51007002 - Data Analyst</t>
  </si>
  <si>
    <t>51010003 - Asst Director of Operations</t>
  </si>
  <si>
    <t>51012001 - Director</t>
  </si>
  <si>
    <t>53004003 - Administrative Assistant</t>
  </si>
  <si>
    <t>57008001 - Water Quality Coordinator</t>
  </si>
  <si>
    <t>Department:       52 - Utilities USB</t>
  </si>
  <si>
    <t>52903001 - Utilities Service Board Member</t>
  </si>
  <si>
    <t>52903002 - Utilities Service Board Member</t>
  </si>
  <si>
    <t>52903003 - Utilities Service Board Member</t>
  </si>
  <si>
    <t>52903004 - Utilities Service Board Member</t>
  </si>
  <si>
    <t>52903005 - Utilities Service Board Member</t>
  </si>
  <si>
    <t>52903006 - Utilities Service Board Member</t>
  </si>
  <si>
    <t>52903007 - Utilities Service Board Member</t>
  </si>
  <si>
    <t>Department:       53 - Utilities Accounting</t>
  </si>
  <si>
    <t>53002001 - Assistant Accounts Payable Clerk</t>
  </si>
  <si>
    <t>53004002 - Accounts Payable Clerk</t>
  </si>
  <si>
    <t>53005001 - Web / Information Manager</t>
  </si>
  <si>
    <t>53005002 - Associate Accountant</t>
  </si>
  <si>
    <t>53007001 - Accounting Manager</t>
  </si>
  <si>
    <t>53007002 - Account Collections Specialist</t>
  </si>
  <si>
    <t>53008001 - Finance Manager</t>
  </si>
  <si>
    <t>53011001 - Assistant Director-Finance</t>
  </si>
  <si>
    <t>Department:       54 - Utilities Billings &amp; Collections</t>
  </si>
  <si>
    <t>54002001 - Customer Relation Representative</t>
  </si>
  <si>
    <t>54002002 - Customer Relation Representative</t>
  </si>
  <si>
    <t>54004001 - Accounting Clerk</t>
  </si>
  <si>
    <t>54006001 - Accounts Receivable Manager</t>
  </si>
  <si>
    <t>Department:       55 - Utilities Customer Relations</t>
  </si>
  <si>
    <t>55002001 - Customer Relation Representative</t>
  </si>
  <si>
    <t>55002002 - Customer Relation Representative</t>
  </si>
  <si>
    <t>55002003 - Customer Relation Representative</t>
  </si>
  <si>
    <t>55002004 - Customer Relation Representative</t>
  </si>
  <si>
    <t>55005001 - Customer Relations Manager</t>
  </si>
  <si>
    <t>Department:       56 - Utilities Purchasing</t>
  </si>
  <si>
    <t>56004001 - Inventory Coordinator</t>
  </si>
  <si>
    <t>56004002 - Purchasing Buyer</t>
  </si>
  <si>
    <t>56007001 - Purchasing Manager</t>
  </si>
  <si>
    <t>51008003 - Conservation &amp; Energy Res Mgr</t>
  </si>
  <si>
    <t>51009001 - Asst Director of Env. Programs</t>
  </si>
  <si>
    <t>57006002 - Environmental Programs Spec</t>
  </si>
  <si>
    <t>Department:       58 - Utilities Communications</t>
  </si>
  <si>
    <t>Department:       61 - Utilities Monroe WTP</t>
  </si>
  <si>
    <t>61005001 - Maintenance Coordinator</t>
  </si>
  <si>
    <t>61009001 - Superintendent</t>
  </si>
  <si>
    <t>Department:       66 - Utilities Laboratory</t>
  </si>
  <si>
    <t>66008001 - Chemist</t>
  </si>
  <si>
    <t>Department:       71 - Utilities Transmission &amp; Distrib</t>
  </si>
  <si>
    <t>71003001 - Administrative Assistant</t>
  </si>
  <si>
    <t>71004001 - T&amp;D Meters Oper Coordinator</t>
  </si>
  <si>
    <t>71005001 - Engineering Field Technician</t>
  </si>
  <si>
    <t>71005003 - Engineering Field Technician</t>
  </si>
  <si>
    <t>71005004 - Engineering Field Technician</t>
  </si>
  <si>
    <t>71007001 - Assistant Superintendent</t>
  </si>
  <si>
    <t>71007002 - Assistant Superintendent</t>
  </si>
  <si>
    <t>71007003 - Assistant Superintendent</t>
  </si>
  <si>
    <t>71007004 - Assistant Superintendent</t>
  </si>
  <si>
    <t>71011001 - Assistant Director T&amp;D</t>
  </si>
  <si>
    <t>71104003 - Laborer</t>
  </si>
  <si>
    <t>71104004 - Laborer</t>
  </si>
  <si>
    <t>71104005 - Laborer</t>
  </si>
  <si>
    <t>71104007 - Laborer</t>
  </si>
  <si>
    <t>71104008 - Laborer</t>
  </si>
  <si>
    <t>71104009 - Laborer</t>
  </si>
  <si>
    <t>71104010 - Laborer</t>
  </si>
  <si>
    <t>71104011 - Laborer</t>
  </si>
  <si>
    <t>71104012 - Laborer</t>
  </si>
  <si>
    <t>71104013 - Laborer</t>
  </si>
  <si>
    <t>71104014 - Laborer</t>
  </si>
  <si>
    <t>71108002 - Master Motor Equipment Operator</t>
  </si>
  <si>
    <t>71108003 - Master Motor Equipment Operator</t>
  </si>
  <si>
    <t>71108004 - Master Motor Equipment Operator</t>
  </si>
  <si>
    <t>71108005 - Master Motor Equipment Operator</t>
  </si>
  <si>
    <t>71108006 - Master Motor Equipment Operator</t>
  </si>
  <si>
    <t>71108008 - Master Motor Equipment Operator</t>
  </si>
  <si>
    <t>71110001 - Lineperson</t>
  </si>
  <si>
    <t>71110002 - Lineperson</t>
  </si>
  <si>
    <t>71110003 - Lineperson</t>
  </si>
  <si>
    <t>71110004 - Lineperson</t>
  </si>
  <si>
    <t>71110007 - Lineperson</t>
  </si>
  <si>
    <t>71111001 - Lift Station Mechanic</t>
  </si>
  <si>
    <t>71111002 - Lift Station Mechanic</t>
  </si>
  <si>
    <t>71111003 - Lift Station Mechanic</t>
  </si>
  <si>
    <t>71111004 - Lift Station Mechanic</t>
  </si>
  <si>
    <t>81104001 - Laborer</t>
  </si>
  <si>
    <t>81104002 - Laborer</t>
  </si>
  <si>
    <t>81104003 - Laborer</t>
  </si>
  <si>
    <t>81108001 - Master Motor Equipment Operator</t>
  </si>
  <si>
    <t>81108002 - Master Motor Equipment Operator</t>
  </si>
  <si>
    <t>81110001 - Lineperson</t>
  </si>
  <si>
    <t>Department:       75 - Utilities Meters</t>
  </si>
  <si>
    <t>75002001 - Meter Service Rep/Mgmt Tech</t>
  </si>
  <si>
    <t>75007001 - Assistant Superintendent</t>
  </si>
  <si>
    <t>75103001 - Meter Reader</t>
  </si>
  <si>
    <t>75103002 - Meter Reader</t>
  </si>
  <si>
    <t>75103003 - Meter Reader</t>
  </si>
  <si>
    <t>75103004 - Meter Reader</t>
  </si>
  <si>
    <t>75103005 - Meter Reader</t>
  </si>
  <si>
    <t>75103006 - Meter Reader</t>
  </si>
  <si>
    <t>75105001 - Meter Serviceperson</t>
  </si>
  <si>
    <t>75105002 - Meter Serviceperson</t>
  </si>
  <si>
    <t>75105003 - Meter Serviceperson</t>
  </si>
  <si>
    <t>75105004 - Meter Serviceperson</t>
  </si>
  <si>
    <t>75107001 - Meter Technician II</t>
  </si>
  <si>
    <t>Department:       92 - Utilities Engineering</t>
  </si>
  <si>
    <t>92004001 - Administrative &amp; Project Coord</t>
  </si>
  <si>
    <t>92005001 - Utilities Technician</t>
  </si>
  <si>
    <t>92005002 - Utilities Technician</t>
  </si>
  <si>
    <t>92005003 - Utilities Technician</t>
  </si>
  <si>
    <t>92005004 - Capital Projects Coordinator</t>
  </si>
  <si>
    <t>92006001 - Utilities Inspector</t>
  </si>
  <si>
    <t>92006002 - Utilities Inspector</t>
  </si>
  <si>
    <t>92006003 - Utilities Inspector</t>
  </si>
  <si>
    <t>92006004 - Assistant GIS Coordinator</t>
  </si>
  <si>
    <t>92006005 - Project Coordinator</t>
  </si>
  <si>
    <t>92006006 - Project Coordinator</t>
  </si>
  <si>
    <t>92007001 - Senior Project Coordinator</t>
  </si>
  <si>
    <t>92007002 - Senior Project Coordinator</t>
  </si>
  <si>
    <t>92007003 - GIS Coordinator</t>
  </si>
  <si>
    <t>92009001 - Capital Projects Manager</t>
  </si>
  <si>
    <t>92010001 - Utilities Engineer</t>
  </si>
  <si>
    <t>92010002 - Utilities Engineer</t>
  </si>
  <si>
    <t>92011001 - Assistant Director-Engineering</t>
  </si>
  <si>
    <t>Budget</t>
  </si>
  <si>
    <t>Salary</t>
  </si>
  <si>
    <t>Salary total</t>
  </si>
  <si>
    <t>Variance</t>
  </si>
  <si>
    <t>Actual</t>
  </si>
  <si>
    <t>Journal</t>
  </si>
  <si>
    <t>Description/Project</t>
  </si>
  <si>
    <t>Source</t>
  </si>
  <si>
    <t>City Of Bloomington</t>
  </si>
  <si>
    <t>July - Dec 2019</t>
  </si>
  <si>
    <t>Jan - June 2020</t>
  </si>
  <si>
    <t>January-June 2021</t>
  </si>
  <si>
    <t>July - Dec 2020</t>
  </si>
  <si>
    <t>Should be in test year Adjustment 4</t>
  </si>
  <si>
    <t>2021 Budget</t>
  </si>
  <si>
    <t xml:space="preserve"> </t>
  </si>
  <si>
    <t>51003001 - Office Manager</t>
  </si>
  <si>
    <t>56104001 - Laborer</t>
  </si>
  <si>
    <t>56104002 - Laborer</t>
  </si>
  <si>
    <t>56108001 - Working Foreperson</t>
  </si>
  <si>
    <t>63 - uOvertime</t>
  </si>
  <si>
    <t>58001001 - Communications Operator</t>
  </si>
  <si>
    <t>58001002 - Communications Operator</t>
  </si>
  <si>
    <t>58001003 - Communications Operator</t>
  </si>
  <si>
    <t>58001004 - Communications Operator</t>
  </si>
  <si>
    <t>58001005 - Communications Operator</t>
  </si>
  <si>
    <t>61106001 - Water Plant Operator</t>
  </si>
  <si>
    <t>61106002 - Water Plant Operator</t>
  </si>
  <si>
    <t>61106003 - Water Plant Operator</t>
  </si>
  <si>
    <t>61106004 - Water Plant Operator</t>
  </si>
  <si>
    <t>61106005 - Water Plant Operator</t>
  </si>
  <si>
    <t>61106006 - Water Plant Operator</t>
  </si>
  <si>
    <t>61106007 - Water Plant Operator</t>
  </si>
  <si>
    <t>61106008 - Water Plant Operator</t>
  </si>
  <si>
    <t>61106009 - Water Plant Operator</t>
  </si>
  <si>
    <t>61106010 - Water Plant Operator</t>
  </si>
  <si>
    <t>61111001 - Plant Maintenance Mechanic</t>
  </si>
  <si>
    <t>61111002 - Plant Maintenance Mechanic</t>
  </si>
  <si>
    <t>60 - uOvertime</t>
  </si>
  <si>
    <t>66109001 - Lab Technician I</t>
  </si>
  <si>
    <t>66109002 - Lab Technician I</t>
  </si>
  <si>
    <t>66109003 - Lab Technician I</t>
  </si>
  <si>
    <t>Over Budget</t>
  </si>
  <si>
    <t>2019-00005112</t>
  </si>
  <si>
    <t>HR</t>
  </si>
  <si>
    <t xml:space="preserve">Payroll Post Bi-Weekly Util Bi-Weekly Utilities 20190412 </t>
  </si>
  <si>
    <t>2019-00005905</t>
  </si>
  <si>
    <t xml:space="preserve">Payroll Post Bi-Weekly Util Bi-Weekly Utilities 20190426 </t>
  </si>
  <si>
    <t>2019-00006578</t>
  </si>
  <si>
    <t xml:space="preserve">Payroll Post Bi-Weekly Util Bi-Weekly Utilities 20190510 </t>
  </si>
  <si>
    <t>2019-00007660</t>
  </si>
  <si>
    <t xml:space="preserve">Payroll Post Bi-Weekly Util Bi-Weekly Utilities 20190524 </t>
  </si>
  <si>
    <t>2019-00008316</t>
  </si>
  <si>
    <t xml:space="preserve">Payroll Post Bi-Weekly Util Bi-Weekly Utilities 20190607 </t>
  </si>
  <si>
    <t>2019-00009064</t>
  </si>
  <si>
    <t xml:space="preserve">Payroll Post Bi-Weekly Util Bi-Weekly Utilities 20190621 </t>
  </si>
  <si>
    <t>2019-00009829</t>
  </si>
  <si>
    <t xml:space="preserve">Payroll Post Bi-Weekly Util Bi-Weekly Utilities 20190705 </t>
  </si>
  <si>
    <t>2019-00010141</t>
  </si>
  <si>
    <t xml:space="preserve">Payroll Post Manual Manual 5699 </t>
  </si>
  <si>
    <t>2019-00010165</t>
  </si>
  <si>
    <t xml:space="preserve">Payroll Post Manual Manual 5708 </t>
  </si>
  <si>
    <t>2019-00010163</t>
  </si>
  <si>
    <t xml:space="preserve">Payroll Post Manual Manual 5706 </t>
  </si>
  <si>
    <t>2019-00010139</t>
  </si>
  <si>
    <t xml:space="preserve">Payroll Post Manual Manual 5698 </t>
  </si>
  <si>
    <t>2019-00010162</t>
  </si>
  <si>
    <t xml:space="preserve">Payroll Post Manual Manual 5705 </t>
  </si>
  <si>
    <t>2019-00010143</t>
  </si>
  <si>
    <t xml:space="preserve">Payroll Post Manual Manual 5700 </t>
  </si>
  <si>
    <t>2019-00010151</t>
  </si>
  <si>
    <t xml:space="preserve">Payroll Post Manual Manual 5703 </t>
  </si>
  <si>
    <t>2019-00010153</t>
  </si>
  <si>
    <t xml:space="preserve">Payroll Post Manual Manual 5704 </t>
  </si>
  <si>
    <t>2019-00010170</t>
  </si>
  <si>
    <t xml:space="preserve">Payroll Post Manual Manual 5709 </t>
  </si>
  <si>
    <t>2019-00010173</t>
  </si>
  <si>
    <t xml:space="preserve">Payroll Post Manual Manual 5711 </t>
  </si>
  <si>
    <t>2019-00010174</t>
  </si>
  <si>
    <t xml:space="preserve">Payroll Post Manual Manual 5712 </t>
  </si>
  <si>
    <t>2019-00010176</t>
  </si>
  <si>
    <t xml:space="preserve">Payroll Post Manual Manual 5713 </t>
  </si>
  <si>
    <t>2019-00010177</t>
  </si>
  <si>
    <t xml:space="preserve">Payroll Post Manual Manual 5714 </t>
  </si>
  <si>
    <t>2019-00010136</t>
  </si>
  <si>
    <t xml:space="preserve">Payroll Post Manual Manual 5697 </t>
  </si>
  <si>
    <t>2019-00010172</t>
  </si>
  <si>
    <t xml:space="preserve">Payroll Post Manual Manual 5710 </t>
  </si>
  <si>
    <t>2019-00010629</t>
  </si>
  <si>
    <t xml:space="preserve">Payroll Post Bi-Weekly Util Bi-Weekly Utilities 20190719 </t>
  </si>
  <si>
    <t>2019-00011648</t>
  </si>
  <si>
    <t xml:space="preserve">Payroll Post Bi-Weekly Util Bi-Weekly Utilities 20190802 </t>
  </si>
  <si>
    <t>2019-00012433</t>
  </si>
  <si>
    <t xml:space="preserve">Payroll Post Bi-Weekly Util Bi-Weekly Utilities 20190816 </t>
  </si>
  <si>
    <t>2019-00013149</t>
  </si>
  <si>
    <t xml:space="preserve">Payroll Post Bi-Weekly Util Bi-Weekly Utilities 20190830 </t>
  </si>
  <si>
    <t>2019-00013898</t>
  </si>
  <si>
    <t xml:space="preserve">Payroll Post Bi-Weekly Util Bi-Weekly Utilities 20190913 </t>
  </si>
  <si>
    <t>2019-00014618</t>
  </si>
  <si>
    <t xml:space="preserve">Payroll Post Bi-Weekly Util Bi-Weekly Utilities 20190927 </t>
  </si>
  <si>
    <t>2019-00015464</t>
  </si>
  <si>
    <t xml:space="preserve">Payroll Post Bi-Weekly Util Bi-Weekly Utilities 20191011 </t>
  </si>
  <si>
    <t>2019-00016187</t>
  </si>
  <si>
    <t xml:space="preserve">Payroll Post Bi-Weekly Util Bi-Weekly Utilities 20191025 </t>
  </si>
  <si>
    <t>2019-00017019</t>
  </si>
  <si>
    <t xml:space="preserve">Payroll Post Bi-Weekly Util Bi-Weekly Utilities 20191108 </t>
  </si>
  <si>
    <t>2019-00017722</t>
  </si>
  <si>
    <t xml:space="preserve">Payroll Post Bi-Weekly Util Bi-Weekly Utilities 20191122 </t>
  </si>
  <si>
    <t>2019-00017941</t>
  </si>
  <si>
    <t xml:space="preserve">Payroll Post Manual Manual 5769 </t>
  </si>
  <si>
    <t>2019-00017921</t>
  </si>
  <si>
    <t xml:space="preserve">Payroll Post Manual Manual 5768 </t>
  </si>
  <si>
    <t>2019-00018468</t>
  </si>
  <si>
    <t xml:space="preserve">Payroll Post Bi-Weekly Util Bi-Weekly Utilities 20191206 </t>
  </si>
  <si>
    <t>2019-00018759</t>
  </si>
  <si>
    <t xml:space="preserve">Payroll Post Manual Manual 5817 </t>
  </si>
  <si>
    <t>2019-00018761</t>
  </si>
  <si>
    <t xml:space="preserve">Payroll Post Manual Manual 5818 </t>
  </si>
  <si>
    <t>2019-00018571</t>
  </si>
  <si>
    <t xml:space="preserve">Payroll Post Manual Manual 5780 </t>
  </si>
  <si>
    <t>2019-00018561</t>
  </si>
  <si>
    <t xml:space="preserve">Payroll Post Manual Manual 5774 </t>
  </si>
  <si>
    <t>2019-00018560</t>
  </si>
  <si>
    <t xml:space="preserve">Payroll Post Manual Manual 5773 </t>
  </si>
  <si>
    <t>2019-00018562</t>
  </si>
  <si>
    <t xml:space="preserve">Payroll Post Manual Manual 5775 </t>
  </si>
  <si>
    <t>2019-00018565</t>
  </si>
  <si>
    <t xml:space="preserve">Payroll Post Manual Manual 5778 </t>
  </si>
  <si>
    <t>2019-00018558</t>
  </si>
  <si>
    <t xml:space="preserve">Payroll Post Manual Manual 5771 </t>
  </si>
  <si>
    <t>2019-00018563</t>
  </si>
  <si>
    <t xml:space="preserve">Payroll Post Manual Manual 5776 </t>
  </si>
  <si>
    <t>2019-00018564</t>
  </si>
  <si>
    <t xml:space="preserve">Payroll Post Manual Manual 5777 </t>
  </si>
  <si>
    <t>2019-00019461</t>
  </si>
  <si>
    <t xml:space="preserve">Payroll Post Bi-Weekly Util Bi-Weekly Utilities 20191220 </t>
  </si>
  <si>
    <t>2020-00000013</t>
  </si>
  <si>
    <t xml:space="preserve">Payroll Post Bi-Weekly Util Bi-Weekly Utilities 20200103 </t>
  </si>
  <si>
    <t>2020-00000753</t>
  </si>
  <si>
    <t xml:space="preserve">Payroll Post Bi-Weekly Util Bi-Weekly Utilities 20200117 </t>
  </si>
  <si>
    <t>2020-00001518</t>
  </si>
  <si>
    <t xml:space="preserve">Payroll Post Bi-Weekly Util Bi-Weekly Utilities 20200131 </t>
  </si>
  <si>
    <t>2020-00001595</t>
  </si>
  <si>
    <t xml:space="preserve">Payroll Post Manual Manual 5821 </t>
  </si>
  <si>
    <t>2020-00002406</t>
  </si>
  <si>
    <t xml:space="preserve">Payroll Post Bi-Weekly Util Bi-Weekly Utilities 20200214 </t>
  </si>
  <si>
    <t>2020-00003107</t>
  </si>
  <si>
    <t xml:space="preserve">Payroll Post Bi-Weekly Util Bi-Weekly Utilities 20200228 </t>
  </si>
  <si>
    <t>2020-00003878</t>
  </si>
  <si>
    <t xml:space="preserve">Payroll Post Bi-Weekly Util Bi-Weekly Utilities 20200313 </t>
  </si>
  <si>
    <t>2020-00004544</t>
  </si>
  <si>
    <t xml:space="preserve">Payroll Post Bi-Weekly Util Bi-Weekly Utilities 20200327 </t>
  </si>
  <si>
    <t>G/L Date</t>
  </si>
  <si>
    <t>Journal Type</t>
  </si>
  <si>
    <t>Sub Ledger</t>
  </si>
  <si>
    <t>2019-00020592</t>
  </si>
  <si>
    <t>JE</t>
  </si>
  <si>
    <t>GL</t>
  </si>
  <si>
    <t>Water adj entries-accrued wages payable 2019 reverse 2018</t>
  </si>
  <si>
    <t>2019-00020594</t>
  </si>
  <si>
    <t>Water adj entries-compensated absences 2019 reversed 2018</t>
  </si>
  <si>
    <t>2019-00020610</t>
  </si>
  <si>
    <t>Water adj entries-accrued wages payable 2019</t>
  </si>
  <si>
    <t>2019-00020614</t>
  </si>
  <si>
    <t xml:space="preserve">Water adj entries-compensated absences 2019 </t>
  </si>
  <si>
    <t>2019-00020655</t>
  </si>
  <si>
    <t>Water adj entries-accrued wages correction</t>
  </si>
  <si>
    <t>Current Salary and Wages</t>
  </si>
  <si>
    <t>Test year Salary and Wages posted via HR model</t>
  </si>
  <si>
    <t>Accurals and reversal of 2018</t>
  </si>
  <si>
    <t>Test year Budget</t>
  </si>
  <si>
    <t>Test year salaries</t>
  </si>
  <si>
    <t>Test Year Expense</t>
  </si>
  <si>
    <t>Summary</t>
  </si>
  <si>
    <t>Proposed Adjustment</t>
  </si>
  <si>
    <t>Accuals/prior year adjusments</t>
  </si>
  <si>
    <t>OUCC recommended</t>
  </si>
  <si>
    <t>Post-test year Health</t>
  </si>
  <si>
    <t>Account Number</t>
  </si>
  <si>
    <t>Account Description</t>
  </si>
  <si>
    <t>2021 Adopted</t>
  </si>
  <si>
    <t>U60100</t>
  </si>
  <si>
    <t>Salaries &amp; Wages Employees</t>
  </si>
  <si>
    <t>Account</t>
  </si>
  <si>
    <t>U60200</t>
  </si>
  <si>
    <t>OT Salary &amp; Wages</t>
  </si>
  <si>
    <t>Salary &amp; Wages posted from HR model (60100 and 60200)</t>
  </si>
  <si>
    <t>Salary &amp; Wages 2021 Budget</t>
  </si>
  <si>
    <t>Budgeted</t>
  </si>
  <si>
    <t>Actual Expense</t>
  </si>
  <si>
    <t>Accruals/Reversals</t>
  </si>
  <si>
    <t>Commercial Accounts</t>
  </si>
  <si>
    <t>Commercial Actual Consumption</t>
  </si>
  <si>
    <t>Commercial Revenues</t>
  </si>
  <si>
    <t>Industrial Accounts</t>
  </si>
  <si>
    <t>Industrial Actual Consumption</t>
  </si>
  <si>
    <t>Industrial Revenues</t>
  </si>
  <si>
    <t>Irrigation Accounts</t>
  </si>
  <si>
    <t>Irrigation Actual Consumption</t>
  </si>
  <si>
    <t>Irrigation Revenues</t>
  </si>
  <si>
    <t>Public Authority Accounts</t>
  </si>
  <si>
    <t>Public Authority Actual Consumption</t>
  </si>
  <si>
    <t>Public Authority Revenues</t>
  </si>
  <si>
    <t>Single-family Accounts</t>
  </si>
  <si>
    <t>Single-family Actual Consumption</t>
  </si>
  <si>
    <t>Single-family Revenues</t>
  </si>
  <si>
    <t>Multi-Family Accounts</t>
  </si>
  <si>
    <t>Multi-Family Actual Consumption</t>
  </si>
  <si>
    <t>Multi-Family Revenues</t>
  </si>
  <si>
    <t xml:space="preserve">Average Consumption </t>
  </si>
  <si>
    <t xml:space="preserve"> Commercial</t>
  </si>
  <si>
    <t xml:space="preserve"> Industrial</t>
  </si>
  <si>
    <t xml:space="preserve"> Irrigation</t>
  </si>
  <si>
    <t xml:space="preserve"> Public Authority</t>
  </si>
  <si>
    <t/>
  </si>
  <si>
    <t>G/L Account Number   009-00-900000-U41906 Interest O&amp;M Sweep</t>
  </si>
  <si>
    <t>2016-00005834</t>
  </si>
  <si>
    <t>RA</t>
  </si>
  <si>
    <t>Revenue Collection Payment Post</t>
  </si>
  <si>
    <t>Collections</t>
  </si>
  <si>
    <t>2016-00005835</t>
  </si>
  <si>
    <t>2016-00005961</t>
  </si>
  <si>
    <t>Water adj entries-wire payments</t>
  </si>
  <si>
    <t>2016-00007365</t>
  </si>
  <si>
    <t>2016-00007360</t>
  </si>
  <si>
    <t>2016-00008038</t>
  </si>
  <si>
    <t>2016-00009188</t>
  </si>
  <si>
    <t>2016-00009189</t>
  </si>
  <si>
    <t>2016-00009503</t>
  </si>
  <si>
    <t>2016-00009888</t>
  </si>
  <si>
    <t>Water adj entries-bank fees</t>
  </si>
  <si>
    <t>2016-00010897</t>
  </si>
  <si>
    <t>2016-00010898</t>
  </si>
  <si>
    <t>2016-00010987</t>
  </si>
  <si>
    <t>2016-00012330</t>
  </si>
  <si>
    <t>2016-00012331</t>
  </si>
  <si>
    <t>2016-00012588</t>
  </si>
  <si>
    <t>2016-00013591</t>
  </si>
  <si>
    <t>2016-00013592</t>
  </si>
  <si>
    <t>2016-00013895</t>
  </si>
  <si>
    <t>2016-00015273</t>
  </si>
  <si>
    <t>2016-00015274</t>
  </si>
  <si>
    <t>2016-00015580</t>
  </si>
  <si>
    <t>2016-00016797</t>
  </si>
  <si>
    <t>2016-00016999</t>
  </si>
  <si>
    <t>2016-00018613</t>
  </si>
  <si>
    <t>2016-00018614</t>
  </si>
  <si>
    <t>2016-00018663</t>
  </si>
  <si>
    <t>Water adj-wire payments</t>
  </si>
  <si>
    <t>2017-00001406</t>
  </si>
  <si>
    <t>2017-00001407</t>
  </si>
  <si>
    <t>2017-00001593</t>
  </si>
  <si>
    <t>Water adj entries-Wire Payments</t>
  </si>
  <si>
    <t>2017-00003616</t>
  </si>
  <si>
    <t>2017-00003615</t>
  </si>
  <si>
    <t>2017-00003934</t>
  </si>
  <si>
    <t>Water adj entries-wires</t>
  </si>
  <si>
    <t>2017-00004860</t>
  </si>
  <si>
    <t>2017-00004861</t>
  </si>
  <si>
    <t>2017-00005142</t>
  </si>
  <si>
    <t>G/L Account Number   029-00-900000-U41904 Interest Sinking</t>
  </si>
  <si>
    <t>G/L Account Number   039-00-900000-U41901 Interest Construction</t>
  </si>
  <si>
    <t>2017-00006374</t>
  </si>
  <si>
    <t>2017-00006373</t>
  </si>
  <si>
    <t>2017-00006634</t>
  </si>
  <si>
    <t>2017-00007856</t>
  </si>
  <si>
    <t>2017-00007857</t>
  </si>
  <si>
    <t>2017-00007902</t>
  </si>
  <si>
    <t>2017-00010023</t>
  </si>
  <si>
    <t>2017-00010020</t>
  </si>
  <si>
    <t>2017-00010022</t>
  </si>
  <si>
    <t>2017-00010180</t>
  </si>
  <si>
    <t>2017-00011674</t>
  </si>
  <si>
    <t>2017-00011675</t>
  </si>
  <si>
    <t>2017-00011699</t>
  </si>
  <si>
    <t>2017-00013100</t>
  </si>
  <si>
    <t>2017-00013101</t>
  </si>
  <si>
    <t>2017-00013226</t>
  </si>
  <si>
    <t>2017-00014639</t>
  </si>
  <si>
    <t>2017-00014638</t>
  </si>
  <si>
    <t>2017-00015254</t>
  </si>
  <si>
    <t>Water adj entires-wire payments</t>
  </si>
  <si>
    <t>2017-00016268</t>
  </si>
  <si>
    <t>2017-00016269</t>
  </si>
  <si>
    <t>2017-00016422</t>
  </si>
  <si>
    <t>2017-00018323</t>
  </si>
  <si>
    <t>2017-00018324</t>
  </si>
  <si>
    <t>2017-00018993</t>
  </si>
  <si>
    <t>2017-00020087</t>
  </si>
  <si>
    <t>2017-00020088</t>
  </si>
  <si>
    <t>2017-00020098</t>
  </si>
  <si>
    <t>2017-00020177</t>
  </si>
  <si>
    <t>Water adj entries-payment code correction</t>
  </si>
  <si>
    <t>2018-00001496</t>
  </si>
  <si>
    <t>2018-00001586</t>
  </si>
  <si>
    <t>2018-00003566</t>
  </si>
  <si>
    <t>2018-00004414</t>
  </si>
  <si>
    <t>2018-00005409</t>
  </si>
  <si>
    <t>2018-00006127</t>
  </si>
  <si>
    <t>G/L Account Number   049-00-900000-U41910 Interest Debt Reserve</t>
  </si>
  <si>
    <t>2017-00020104</t>
  </si>
  <si>
    <t>Water adj entries-DSR interest</t>
  </si>
  <si>
    <t>2018-00007076</t>
  </si>
  <si>
    <t>2018-00007075</t>
  </si>
  <si>
    <t>2018-00007825</t>
  </si>
  <si>
    <t>2018-00008708</t>
  </si>
  <si>
    <t>2018-00009025</t>
  </si>
  <si>
    <t>2018-00010269</t>
  </si>
  <si>
    <t>2018-00010405</t>
  </si>
  <si>
    <t>2018-00011983</t>
  </si>
  <si>
    <t>2018-00012203</t>
  </si>
  <si>
    <t>2018-00013927</t>
  </si>
  <si>
    <t>2018-00014109</t>
  </si>
  <si>
    <t>2018-00015667</t>
  </si>
  <si>
    <t>2018-00015752</t>
  </si>
  <si>
    <t>2018-00017315</t>
  </si>
  <si>
    <t>2018-00017562</t>
  </si>
  <si>
    <t>2018-00018931</t>
  </si>
  <si>
    <t>2018-00019175</t>
  </si>
  <si>
    <t>2018-00020979</t>
  </si>
  <si>
    <t>2018-00021026</t>
  </si>
  <si>
    <t>2019-00001809</t>
  </si>
  <si>
    <t>2019-00002000</t>
  </si>
  <si>
    <t>2019-00003143</t>
  </si>
  <si>
    <t>2019-00003185</t>
  </si>
  <si>
    <t>2019-00003300</t>
  </si>
  <si>
    <t>2019-00004657</t>
  </si>
  <si>
    <t>2019-00004789</t>
  </si>
  <si>
    <t>2018-00021063</t>
  </si>
  <si>
    <t>Account Name</t>
  </si>
  <si>
    <t>Transation</t>
  </si>
  <si>
    <t>Balance</t>
  </si>
  <si>
    <t>U41906 Interest O&amp;M Sweep</t>
  </si>
  <si>
    <t>U41904 Interest Sinking</t>
  </si>
  <si>
    <t>U41901 Interest Construction</t>
  </si>
  <si>
    <t>U41910 Interest Debt Reserve</t>
  </si>
  <si>
    <t>Average</t>
  </si>
  <si>
    <t>Test Year</t>
  </si>
  <si>
    <t>Post-Test Year</t>
  </si>
  <si>
    <t>Sinking Fund</t>
  </si>
  <si>
    <t>Hydrant Meter fund</t>
  </si>
  <si>
    <t>Cash with Fiscal Agent</t>
  </si>
  <si>
    <t>Debt Service Reserve Fund</t>
  </si>
  <si>
    <t>Construction Fund</t>
  </si>
  <si>
    <t>December 31,</t>
  </si>
  <si>
    <t>Refunding Revenue Bonds of 2003</t>
  </si>
  <si>
    <t>Revenue Bonds of 2011 (1)</t>
  </si>
  <si>
    <t>Amended 2006 Bonds</t>
  </si>
  <si>
    <t>Revenue Bonds of 2017</t>
  </si>
  <si>
    <t>State Revolving Fund Loan (1)</t>
  </si>
  <si>
    <t>Long Term Lease</t>
  </si>
  <si>
    <t>Merchandising, Jobbing, Contract</t>
  </si>
  <si>
    <t>Interest and Dividend</t>
  </si>
  <si>
    <t>Nonutitility Income</t>
  </si>
  <si>
    <t>Total Restricted Funds</t>
  </si>
  <si>
    <t>Total Non-operating income</t>
  </si>
  <si>
    <t>Total Debt</t>
  </si>
  <si>
    <t>Interst / Total Restricted Funds</t>
  </si>
  <si>
    <t>Residential</t>
  </si>
  <si>
    <t xml:space="preserve"> Multi-family Dwelling</t>
  </si>
  <si>
    <t>Cause No. 45533</t>
  </si>
  <si>
    <t>OUCC</t>
  </si>
  <si>
    <t>CFS Workpaper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</si>
</sst>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&quot;#,##0.0000;\(&quot;&quot;#,##0.0000\)"/>
    <numFmt numFmtId="167" formatCode="[$-10409]m/d/yyyy"/>
    <numFmt numFmtId="168" formatCode="[$-10409]&quot;$&quot;#,##0.00;\(&quot;$&quot;#,##0.00\)"/>
    <numFmt numFmtId="169" formatCode="[$-409]mmmm\-yy;@"/>
    <numFmt numFmtId="170" formatCode="#,###"/>
    <numFmt numFmtId="171" formatCode="#,##0.0;\(#,##0.0\)"/>
    <numFmt numFmtId="172" formatCode="[$-10409]#,###.00;\(#,###.00\)"/>
    <numFmt numFmtId="173" formatCode="&quot;$&quot;#,##0.00"/>
    <numFmt numFmtId="174" formatCode="[$-10409]\$#,##0.00;\(\$#,##0.0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11"/>
      <name val="Times New Roman"/>
      <family val="1"/>
    </font>
    <font>
      <b/>
      <sz val="8"/>
      <name val="Tahoma"/>
      <family val="2"/>
    </font>
    <font>
      <sz val="10"/>
      <name val="Tahoma"/>
      <family val="2"/>
    </font>
    <font>
      <sz val="10"/>
      <name val="Calibri"/>
      <family val="2"/>
      <scheme val="minor"/>
    </font>
    <font>
      <b/>
      <sz val="11"/>
      <name val="Times New Roman"/>
      <family val="1"/>
    </font>
    <font>
      <sz val="8"/>
      <color indexed="30"/>
      <name val="Tahoma"/>
      <family val="2"/>
    </font>
    <font>
      <sz val="8"/>
      <color indexed="8"/>
      <name val="Tahoma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579E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name val="Times New Roman"/>
      <family val="1"/>
    </font>
    <font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00579E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64" fontId="4" fillId="0" borderId="0" xfId="1" applyNumberFormat="1" applyFont="1" applyFill="1"/>
    <xf numFmtId="164" fontId="0" fillId="0" borderId="0" xfId="1" applyNumberFormat="1" applyFont="1"/>
    <xf numFmtId="165" fontId="4" fillId="0" borderId="0" xfId="0" applyNumberFormat="1" applyFont="1"/>
    <xf numFmtId="165" fontId="4" fillId="0" borderId="0" xfId="2" applyNumberFormat="1" applyFont="1" applyFill="1"/>
    <xf numFmtId="164" fontId="4" fillId="0" borderId="2" xfId="1" applyNumberFormat="1" applyFont="1" applyFill="1" applyBorder="1"/>
    <xf numFmtId="164" fontId="4" fillId="0" borderId="2" xfId="0" applyNumberFormat="1" applyFont="1" applyBorder="1"/>
    <xf numFmtId="165" fontId="4" fillId="0" borderId="3" xfId="2" applyNumberFormat="1" applyFont="1" applyFill="1" applyBorder="1"/>
    <xf numFmtId="0" fontId="5" fillId="0" borderId="0" xfId="0" applyFont="1"/>
    <xf numFmtId="165" fontId="5" fillId="0" borderId="0" xfId="0" applyNumberFormat="1" applyFont="1"/>
    <xf numFmtId="164" fontId="5" fillId="0" borderId="0" xfId="1" applyNumberFormat="1" applyFont="1"/>
    <xf numFmtId="165" fontId="5" fillId="0" borderId="2" xfId="0" applyNumberFormat="1" applyFont="1" applyBorder="1"/>
    <xf numFmtId="164" fontId="5" fillId="0" borderId="0" xfId="1" applyNumberFormat="1" applyFont="1" applyFill="1"/>
    <xf numFmtId="164" fontId="5" fillId="0" borderId="0" xfId="0" applyNumberFormat="1" applyFont="1"/>
    <xf numFmtId="164" fontId="5" fillId="0" borderId="2" xfId="0" applyNumberFormat="1" applyFont="1" applyBorder="1"/>
    <xf numFmtId="165" fontId="5" fillId="0" borderId="3" xfId="0" applyNumberFormat="1" applyFont="1" applyBorder="1"/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164" fontId="5" fillId="3" borderId="0" xfId="0" applyNumberFormat="1" applyFont="1" applyFill="1"/>
    <xf numFmtId="165" fontId="5" fillId="0" borderId="4" xfId="0" applyNumberFormat="1" applyFont="1" applyBorder="1"/>
    <xf numFmtId="0" fontId="5" fillId="0" borderId="5" xfId="0" applyFont="1" applyBorder="1"/>
    <xf numFmtId="164" fontId="5" fillId="0" borderId="6" xfId="1" applyNumberFormat="1" applyFont="1" applyBorder="1"/>
    <xf numFmtId="0" fontId="5" fillId="0" borderId="7" xfId="0" applyFont="1" applyBorder="1"/>
    <xf numFmtId="164" fontId="5" fillId="0" borderId="8" xfId="1" applyNumberFormat="1" applyFont="1" applyBorder="1"/>
    <xf numFmtId="165" fontId="5" fillId="0" borderId="9" xfId="0" applyNumberFormat="1" applyFont="1" applyBorder="1"/>
    <xf numFmtId="0" fontId="4" fillId="3" borderId="0" xfId="0" applyFont="1" applyFill="1"/>
    <xf numFmtId="164" fontId="4" fillId="3" borderId="0" xfId="1" applyNumberFormat="1" applyFont="1" applyFill="1"/>
    <xf numFmtId="0" fontId="5" fillId="3" borderId="0" xfId="0" applyFont="1" applyFill="1"/>
    <xf numFmtId="164" fontId="5" fillId="3" borderId="0" xfId="1" applyNumberFormat="1" applyFont="1" applyFill="1"/>
    <xf numFmtId="0" fontId="2" fillId="0" borderId="1" xfId="0" applyFont="1" applyBorder="1" applyAlignment="1">
      <alignment horizontal="center"/>
    </xf>
    <xf numFmtId="164" fontId="5" fillId="0" borderId="0" xfId="0" applyNumberFormat="1" applyFont="1" applyFill="1"/>
    <xf numFmtId="0" fontId="5" fillId="0" borderId="0" xfId="0" applyFont="1" applyFill="1"/>
    <xf numFmtId="7" fontId="0" fillId="0" borderId="0" xfId="0" applyNumberFormat="1"/>
    <xf numFmtId="43" fontId="5" fillId="0" borderId="0" xfId="0" applyNumberFormat="1" applyFont="1"/>
    <xf numFmtId="0" fontId="7" fillId="0" borderId="10" xfId="0" applyFont="1" applyBorder="1" applyAlignment="1">
      <alignment readingOrder="1"/>
    </xf>
    <xf numFmtId="0" fontId="8" fillId="0" borderId="0" xfId="0" applyFont="1" applyAlignment="1">
      <alignment vertical="top" readingOrder="1"/>
    </xf>
    <xf numFmtId="167" fontId="8" fillId="0" borderId="0" xfId="0" applyNumberFormat="1" applyFont="1" applyAlignment="1">
      <alignment horizontal="left" vertical="top" readingOrder="1"/>
    </xf>
    <xf numFmtId="168" fontId="0" fillId="0" borderId="0" xfId="0" applyNumberFormat="1"/>
    <xf numFmtId="168" fontId="8" fillId="0" borderId="0" xfId="0" applyNumberFormat="1" applyFont="1" applyAlignment="1">
      <alignment vertical="top" readingOrder="1"/>
    </xf>
    <xf numFmtId="43" fontId="0" fillId="0" borderId="0" xfId="1" applyFont="1"/>
    <xf numFmtId="43" fontId="0" fillId="0" borderId="0" xfId="0" applyNumberFormat="1"/>
    <xf numFmtId="0" fontId="0" fillId="4" borderId="0" xfId="0" applyFill="1"/>
    <xf numFmtId="43" fontId="5" fillId="0" borderId="0" xfId="1" applyFont="1"/>
    <xf numFmtId="168" fontId="0" fillId="4" borderId="0" xfId="0" applyNumberFormat="1" applyFill="1"/>
    <xf numFmtId="0" fontId="4" fillId="5" borderId="0" xfId="0" applyFont="1" applyFill="1"/>
    <xf numFmtId="164" fontId="4" fillId="5" borderId="0" xfId="1" applyNumberFormat="1" applyFont="1" applyFill="1"/>
    <xf numFmtId="0" fontId="5" fillId="5" borderId="0" xfId="0" applyFont="1" applyFill="1"/>
    <xf numFmtId="164" fontId="5" fillId="5" borderId="0" xfId="0" applyNumberFormat="1" applyFont="1" applyFill="1"/>
    <xf numFmtId="0" fontId="9" fillId="0" borderId="1" xfId="0" applyFont="1" applyFill="1" applyBorder="1" applyAlignment="1">
      <alignment horizontal="center"/>
    </xf>
    <xf numFmtId="0" fontId="9" fillId="0" borderId="0" xfId="0" applyFont="1" applyFill="1"/>
    <xf numFmtId="166" fontId="9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43" fontId="10" fillId="0" borderId="0" xfId="1" applyFont="1" applyFill="1" applyAlignment="1">
      <alignment vertical="center"/>
    </xf>
    <xf numFmtId="43" fontId="9" fillId="0" borderId="0" xfId="1" applyFont="1" applyFill="1"/>
    <xf numFmtId="0" fontId="9" fillId="0" borderId="0" xfId="0" applyFont="1" applyFill="1" applyAlignment="1">
      <alignment vertical="center" wrapText="1"/>
    </xf>
    <xf numFmtId="43" fontId="9" fillId="0" borderId="0" xfId="1" applyFont="1" applyFill="1" applyAlignment="1">
      <alignment horizontal="right" vertical="center"/>
    </xf>
    <xf numFmtId="43" fontId="9" fillId="0" borderId="0" xfId="1" applyFont="1" applyFill="1" applyAlignment="1">
      <alignment vertical="center" wrapText="1"/>
    </xf>
    <xf numFmtId="7" fontId="9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top" wrapText="1" readingOrder="1"/>
    </xf>
    <xf numFmtId="7" fontId="11" fillId="0" borderId="0" xfId="0" applyNumberFormat="1" applyFont="1" applyFill="1" applyAlignment="1">
      <alignment horizontal="right" vertical="center"/>
    </xf>
    <xf numFmtId="7" fontId="9" fillId="0" borderId="0" xfId="1" applyNumberFormat="1" applyFont="1" applyFill="1" applyAlignment="1">
      <alignment vertical="center" wrapText="1"/>
    </xf>
    <xf numFmtId="0" fontId="12" fillId="0" borderId="0" xfId="0" applyFont="1" applyFill="1"/>
    <xf numFmtId="7" fontId="10" fillId="0" borderId="0" xfId="1" applyNumberFormat="1" applyFont="1" applyFill="1" applyAlignment="1">
      <alignment vertical="center"/>
    </xf>
    <xf numFmtId="166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8" fillId="0" borderId="0" xfId="0" applyFont="1" applyAlignment="1">
      <alignment horizontal="left" vertical="top" readingOrder="1"/>
    </xf>
    <xf numFmtId="0" fontId="7" fillId="0" borderId="10" xfId="0" applyFont="1" applyBorder="1" applyAlignment="1">
      <alignment horizontal="left" readingOrder="1"/>
    </xf>
    <xf numFmtId="0" fontId="7" fillId="0" borderId="10" xfId="0" applyFont="1" applyBorder="1" applyAlignment="1">
      <alignment horizontal="center" readingOrder="1"/>
    </xf>
    <xf numFmtId="43" fontId="7" fillId="0" borderId="10" xfId="1" applyFont="1" applyFill="1" applyBorder="1" applyAlignment="1">
      <alignment readingOrder="1"/>
    </xf>
    <xf numFmtId="0" fontId="8" fillId="0" borderId="0" xfId="0" applyFont="1" applyAlignment="1">
      <alignment horizontal="center" vertical="top" readingOrder="1"/>
    </xf>
    <xf numFmtId="43" fontId="8" fillId="0" borderId="0" xfId="1" applyFont="1" applyFill="1" applyBorder="1" applyAlignment="1">
      <alignment vertical="top" readingOrder="1"/>
    </xf>
    <xf numFmtId="43" fontId="9" fillId="0" borderId="0" xfId="0" applyNumberFormat="1" applyFont="1" applyFill="1"/>
    <xf numFmtId="164" fontId="9" fillId="0" borderId="0" xfId="1" applyNumberFormat="1" applyFont="1" applyFill="1"/>
    <xf numFmtId="0" fontId="9" fillId="2" borderId="0" xfId="0" applyFont="1" applyFill="1"/>
    <xf numFmtId="164" fontId="9" fillId="0" borderId="0" xfId="0" applyNumberFormat="1" applyFont="1" applyFill="1"/>
    <xf numFmtId="0" fontId="8" fillId="4" borderId="4" xfId="0" applyFont="1" applyFill="1" applyBorder="1" applyAlignment="1">
      <alignment vertical="top" readingOrder="1"/>
    </xf>
    <xf numFmtId="167" fontId="8" fillId="4" borderId="12" xfId="0" applyNumberFormat="1" applyFont="1" applyFill="1" applyBorder="1" applyAlignment="1">
      <alignment horizontal="left" vertical="top" readingOrder="1"/>
    </xf>
    <xf numFmtId="168" fontId="8" fillId="4" borderId="5" xfId="0" applyNumberFormat="1" applyFont="1" applyFill="1" applyBorder="1" applyAlignment="1">
      <alignment vertical="top" readingOrder="1"/>
    </xf>
    <xf numFmtId="0" fontId="8" fillId="4" borderId="6" xfId="0" applyFont="1" applyFill="1" applyBorder="1" applyAlignment="1">
      <alignment vertical="top" readingOrder="1"/>
    </xf>
    <xf numFmtId="167" fontId="8" fillId="4" borderId="0" xfId="0" applyNumberFormat="1" applyFont="1" applyFill="1" applyBorder="1" applyAlignment="1">
      <alignment horizontal="left" vertical="top" readingOrder="1"/>
    </xf>
    <xf numFmtId="168" fontId="8" fillId="4" borderId="7" xfId="0" applyNumberFormat="1" applyFont="1" applyFill="1" applyBorder="1" applyAlignment="1">
      <alignment vertical="top" readingOrder="1"/>
    </xf>
    <xf numFmtId="0" fontId="8" fillId="4" borderId="8" xfId="0" applyFont="1" applyFill="1" applyBorder="1" applyAlignment="1">
      <alignment vertical="top" readingOrder="1"/>
    </xf>
    <xf numFmtId="167" fontId="8" fillId="4" borderId="11" xfId="0" applyNumberFormat="1" applyFont="1" applyFill="1" applyBorder="1" applyAlignment="1">
      <alignment horizontal="left" vertical="top" readingOrder="1"/>
    </xf>
    <xf numFmtId="168" fontId="8" fillId="4" borderId="9" xfId="0" applyNumberFormat="1" applyFont="1" applyFill="1" applyBorder="1" applyAlignment="1">
      <alignment vertical="top" readingOrder="1"/>
    </xf>
    <xf numFmtId="0" fontId="0" fillId="0" borderId="0" xfId="0" applyBorder="1"/>
    <xf numFmtId="43" fontId="0" fillId="0" borderId="0" xfId="1" applyFont="1" applyBorder="1"/>
    <xf numFmtId="43" fontId="0" fillId="0" borderId="0" xfId="0" applyNumberFormat="1" applyBorder="1"/>
    <xf numFmtId="168" fontId="0" fillId="0" borderId="0" xfId="0" applyNumberFormat="1" applyBorder="1"/>
    <xf numFmtId="0" fontId="7" fillId="0" borderId="0" xfId="0" applyFont="1" applyBorder="1" applyAlignment="1">
      <alignment horizontal="center" readingOrder="1"/>
    </xf>
    <xf numFmtId="164" fontId="9" fillId="2" borderId="0" xfId="0" applyNumberFormat="1" applyFont="1" applyFill="1"/>
    <xf numFmtId="0" fontId="11" fillId="6" borderId="0" xfId="0" applyFont="1" applyFill="1" applyAlignment="1">
      <alignment vertical="top" wrapText="1" readingOrder="1"/>
    </xf>
    <xf numFmtId="166" fontId="15" fillId="0" borderId="0" xfId="0" applyNumberFormat="1" applyFont="1" applyAlignment="1">
      <alignment horizontal="right" vertical="center"/>
    </xf>
    <xf numFmtId="0" fontId="14" fillId="0" borderId="13" xfId="0" applyFont="1" applyBorder="1" applyAlignment="1">
      <alignment horizontal="left"/>
    </xf>
    <xf numFmtId="0" fontId="14" fillId="0" borderId="13" xfId="0" applyFont="1" applyBorder="1" applyAlignment="1">
      <alignment horizontal="right"/>
    </xf>
    <xf numFmtId="0" fontId="15" fillId="0" borderId="0" xfId="0" applyFont="1" applyAlignment="1">
      <alignment vertical="center"/>
    </xf>
    <xf numFmtId="166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169" fontId="16" fillId="0" borderId="0" xfId="0" applyNumberFormat="1" applyFont="1" applyAlignment="1">
      <alignment wrapText="1"/>
    </xf>
    <xf numFmtId="169" fontId="16" fillId="0" borderId="0" xfId="0" applyNumberFormat="1" applyFont="1"/>
    <xf numFmtId="0" fontId="17" fillId="0" borderId="0" xfId="0" applyFont="1"/>
    <xf numFmtId="0" fontId="0" fillId="0" borderId="0" xfId="0" applyFont="1"/>
    <xf numFmtId="164" fontId="17" fillId="0" borderId="0" xfId="1" applyNumberFormat="1" applyFont="1" applyBorder="1" applyAlignment="1"/>
    <xf numFmtId="44" fontId="17" fillId="0" borderId="0" xfId="2" applyFont="1" applyBorder="1" applyAlignment="1"/>
    <xf numFmtId="43" fontId="17" fillId="8" borderId="0" xfId="1" applyFont="1" applyFill="1" applyBorder="1" applyAlignment="1"/>
    <xf numFmtId="43" fontId="0" fillId="8" borderId="0" xfId="1" applyFont="1" applyFill="1"/>
    <xf numFmtId="169" fontId="16" fillId="8" borderId="0" xfId="0" applyNumberFormat="1" applyFont="1" applyFill="1" applyAlignment="1">
      <alignment wrapText="1"/>
    </xf>
    <xf numFmtId="169" fontId="16" fillId="8" borderId="0" xfId="0" applyNumberFormat="1" applyFont="1" applyFill="1"/>
    <xf numFmtId="43" fontId="0" fillId="8" borderId="0" xfId="1" applyNumberFormat="1" applyFont="1" applyFill="1"/>
    <xf numFmtId="169" fontId="16" fillId="0" borderId="0" xfId="0" applyNumberFormat="1" applyFont="1" applyFill="1" applyAlignment="1">
      <alignment wrapText="1"/>
    </xf>
    <xf numFmtId="164" fontId="17" fillId="0" borderId="0" xfId="1" applyNumberFormat="1" applyFont="1" applyFill="1" applyBorder="1" applyAlignment="1"/>
    <xf numFmtId="169" fontId="16" fillId="0" borderId="0" xfId="0" applyNumberFormat="1" applyFont="1" applyFill="1"/>
    <xf numFmtId="169" fontId="16" fillId="7" borderId="0" xfId="0" applyNumberFormat="1" applyFont="1" applyFill="1"/>
    <xf numFmtId="164" fontId="17" fillId="7" borderId="0" xfId="1" applyNumberFormat="1" applyFont="1" applyFill="1" applyBorder="1" applyAlignment="1"/>
    <xf numFmtId="44" fontId="17" fillId="7" borderId="0" xfId="2" applyFont="1" applyFill="1" applyBorder="1" applyAlignment="1"/>
    <xf numFmtId="0" fontId="0" fillId="7" borderId="0" xfId="0" applyFont="1" applyFill="1"/>
    <xf numFmtId="43" fontId="17" fillId="7" borderId="0" xfId="1" applyFont="1" applyFill="1" applyBorder="1" applyAlignment="1"/>
    <xf numFmtId="43" fontId="0" fillId="7" borderId="0" xfId="1" applyFont="1" applyFill="1"/>
    <xf numFmtId="43" fontId="0" fillId="7" borderId="0" xfId="1" applyNumberFormat="1" applyFont="1" applyFill="1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9" fillId="0" borderId="0" xfId="3" applyFont="1" applyFill="1" applyBorder="1" applyAlignment="1"/>
    <xf numFmtId="14" fontId="20" fillId="0" borderId="13" xfId="3" applyNumberFormat="1" applyFont="1" applyFill="1" applyBorder="1" applyAlignment="1">
      <alignment horizontal="center" readingOrder="1"/>
    </xf>
    <xf numFmtId="0" fontId="20" fillId="0" borderId="13" xfId="3" applyNumberFormat="1" applyFont="1" applyFill="1" applyBorder="1" applyAlignment="1">
      <alignment readingOrder="1"/>
    </xf>
    <xf numFmtId="0" fontId="20" fillId="0" borderId="13" xfId="3" applyNumberFormat="1" applyFont="1" applyFill="1" applyBorder="1" applyAlignment="1">
      <alignment horizontal="center" readingOrder="1"/>
    </xf>
    <xf numFmtId="0" fontId="20" fillId="0" borderId="13" xfId="3" applyNumberFormat="1" applyFont="1" applyFill="1" applyBorder="1" applyAlignment="1">
      <alignment horizontal="right" readingOrder="1"/>
    </xf>
    <xf numFmtId="0" fontId="19" fillId="0" borderId="13" xfId="3" applyNumberFormat="1" applyFont="1" applyFill="1" applyBorder="1" applyAlignment="1">
      <alignment vertical="top"/>
    </xf>
    <xf numFmtId="14" fontId="18" fillId="0" borderId="0" xfId="3" applyNumberFormat="1" applyFont="1" applyFill="1" applyBorder="1" applyAlignment="1">
      <alignment horizontal="center" vertical="top" readingOrder="1"/>
    </xf>
    <xf numFmtId="0" fontId="18" fillId="0" borderId="0" xfId="3" applyNumberFormat="1" applyFont="1" applyFill="1" applyBorder="1" applyAlignment="1">
      <alignment horizontal="left" vertical="top" readingOrder="1"/>
    </xf>
    <xf numFmtId="0" fontId="18" fillId="0" borderId="0" xfId="3" applyNumberFormat="1" applyFont="1" applyFill="1" applyBorder="1" applyAlignment="1">
      <alignment horizontal="center" vertical="top" readingOrder="1"/>
    </xf>
    <xf numFmtId="0" fontId="18" fillId="0" borderId="0" xfId="3" applyNumberFormat="1" applyFont="1" applyFill="1" applyBorder="1" applyAlignment="1">
      <alignment vertical="top" readingOrder="1"/>
    </xf>
    <xf numFmtId="0" fontId="18" fillId="0" borderId="0" xfId="3" applyNumberFormat="1" applyFont="1" applyFill="1" applyBorder="1" applyAlignment="1">
      <alignment horizontal="right" vertical="top" readingOrder="1"/>
    </xf>
    <xf numFmtId="14" fontId="1" fillId="0" borderId="0" xfId="0" applyNumberFormat="1" applyFont="1" applyAlignment="1">
      <alignment horizontal="center"/>
    </xf>
    <xf numFmtId="43" fontId="20" fillId="0" borderId="13" xfId="1" applyFont="1" applyFill="1" applyBorder="1" applyAlignment="1">
      <alignment readingOrder="1"/>
    </xf>
    <xf numFmtId="43" fontId="18" fillId="0" borderId="0" xfId="1" applyFont="1" applyFill="1" applyBorder="1" applyAlignment="1">
      <alignment horizontal="right" vertical="top" readingOrder="1"/>
    </xf>
    <xf numFmtId="43" fontId="1" fillId="0" borderId="0" xfId="1" applyFont="1" applyAlignment="1"/>
    <xf numFmtId="43" fontId="18" fillId="0" borderId="0" xfId="3" applyNumberFormat="1" applyFont="1" applyFill="1" applyBorder="1" applyAlignment="1">
      <alignment horizontal="right" vertical="top" readingOrder="1"/>
    </xf>
    <xf numFmtId="43" fontId="19" fillId="0" borderId="0" xfId="3" applyNumberFormat="1" applyFont="1" applyFill="1" applyBorder="1" applyAlignment="1"/>
    <xf numFmtId="43" fontId="19" fillId="0" borderId="0" xfId="1" applyFont="1" applyFill="1" applyBorder="1" applyAlignment="1"/>
    <xf numFmtId="0" fontId="21" fillId="0" borderId="0" xfId="3" applyFont="1" applyFill="1" applyBorder="1" applyAlignment="1"/>
    <xf numFmtId="14" fontId="22" fillId="0" borderId="0" xfId="3" applyNumberFormat="1" applyFont="1" applyFill="1" applyBorder="1" applyAlignment="1">
      <alignment horizontal="center" readingOrder="1"/>
    </xf>
    <xf numFmtId="14" fontId="2" fillId="0" borderId="0" xfId="0" applyNumberFormat="1" applyFont="1" applyAlignment="1"/>
    <xf numFmtId="43" fontId="0" fillId="0" borderId="14" xfId="0" applyNumberFormat="1" applyBorder="1"/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43" fontId="0" fillId="0" borderId="16" xfId="0" applyNumberFormat="1" applyBorder="1"/>
    <xf numFmtId="0" fontId="0" fillId="0" borderId="16" xfId="0" applyBorder="1"/>
    <xf numFmtId="43" fontId="0" fillId="0" borderId="17" xfId="0" applyNumberFormat="1" applyBorder="1"/>
    <xf numFmtId="0" fontId="1" fillId="0" borderId="18" xfId="0" applyFont="1" applyBorder="1" applyAlignment="1"/>
    <xf numFmtId="0" fontId="0" fillId="0" borderId="0" xfId="0" applyFont="1" applyFill="1"/>
    <xf numFmtId="0" fontId="23" fillId="0" borderId="0" xfId="0" applyFont="1"/>
    <xf numFmtId="0" fontId="0" fillId="0" borderId="0" xfId="0" applyFont="1" applyAlignment="1"/>
    <xf numFmtId="164" fontId="1" fillId="0" borderId="0" xfId="1" applyNumberFormat="1" applyFont="1" applyAlignment="1"/>
    <xf numFmtId="10" fontId="1" fillId="0" borderId="0" xfId="4" applyNumberFormat="1" applyFont="1" applyAlignment="1"/>
    <xf numFmtId="43" fontId="0" fillId="0" borderId="0" xfId="1" applyFont="1" applyFill="1"/>
    <xf numFmtId="0" fontId="1" fillId="0" borderId="0" xfId="0" applyFont="1" applyFill="1" applyAlignment="1"/>
    <xf numFmtId="164" fontId="1" fillId="0" borderId="14" xfId="0" applyNumberFormat="1" applyFont="1" applyBorder="1" applyAlignment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0" xfId="0" applyFont="1"/>
    <xf numFmtId="164" fontId="0" fillId="0" borderId="19" xfId="0" applyNumberFormat="1" applyFont="1" applyBorder="1" applyAlignment="1"/>
    <xf numFmtId="0" fontId="9" fillId="0" borderId="0" xfId="0" applyFont="1" applyAlignment="1"/>
    <xf numFmtId="164" fontId="0" fillId="0" borderId="0" xfId="1" applyNumberFormat="1" applyFont="1" applyAlignment="1"/>
    <xf numFmtId="164" fontId="9" fillId="0" borderId="0" xfId="1" applyNumberFormat="1" applyFont="1" applyFill="1" applyAlignment="1"/>
    <xf numFmtId="164" fontId="0" fillId="0" borderId="14" xfId="0" applyNumberFormat="1" applyFont="1" applyBorder="1" applyAlignment="1"/>
    <xf numFmtId="0" fontId="2" fillId="0" borderId="0" xfId="0" applyFont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17" fillId="0" borderId="0" xfId="0" applyFont="1" applyBorder="1"/>
    <xf numFmtId="170" fontId="17" fillId="0" borderId="0" xfId="0" applyNumberFormat="1" applyFont="1" applyBorder="1"/>
    <xf numFmtId="171" fontId="17" fillId="0" borderId="0" xfId="0" applyNumberFormat="1" applyFont="1" applyBorder="1"/>
    <xf numFmtId="172" fontId="24" fillId="0" borderId="0" xfId="0" applyNumberFormat="1" applyFont="1" applyBorder="1" applyAlignment="1">
      <alignment horizontal="right" vertical="top" wrapText="1" readingOrder="1"/>
    </xf>
    <xf numFmtId="4" fontId="24" fillId="0" borderId="0" xfId="0" applyNumberFormat="1" applyFont="1" applyBorder="1" applyAlignment="1">
      <alignment horizontal="right" vertical="top" wrapText="1" readingOrder="1"/>
    </xf>
    <xf numFmtId="173" fontId="17" fillId="0" borderId="0" xfId="0" applyNumberFormat="1" applyFont="1" applyBorder="1"/>
    <xf numFmtId="3" fontId="17" fillId="0" borderId="0" xfId="0" applyNumberFormat="1" applyFont="1" applyBorder="1"/>
    <xf numFmtId="174" fontId="24" fillId="0" borderId="0" xfId="0" applyNumberFormat="1" applyFont="1" applyBorder="1" applyAlignment="1">
      <alignment horizontal="right" vertical="top" wrapText="1" readingOrder="1"/>
    </xf>
    <xf numFmtId="8" fontId="24" fillId="0" borderId="0" xfId="0" applyNumberFormat="1" applyFont="1" applyBorder="1" applyAlignment="1">
      <alignment horizontal="right" vertical="top" wrapText="1" readingOrder="1"/>
    </xf>
    <xf numFmtId="0" fontId="1" fillId="9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4EB354E-470E-4C42-B239-D2842153218A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 and Mult-family</a:t>
            </a:r>
            <a:r>
              <a:rPr lang="en-US" baseline="0"/>
              <a:t> Dwelling Average Consumption per Customer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Multi-Family Dwelling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5458936257206519E-2"/>
                  <c:y val="6.1068692501662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8AA-47F7-B5EB-CF7575F744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8AA-47F7-B5EB-CF7575F744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8AA-47F7-B5EB-CF7575F744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8AA-47F7-B5EB-CF7575F744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8AA-47F7-B5EB-CF7575F7440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8AA-47F7-B5EB-CF7575F7440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8AA-47F7-B5EB-CF7575F7440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8AA-47F7-B5EB-CF7575F7440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8AA-47F7-B5EB-CF7575F7440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8AA-47F7-B5EB-CF7575F7440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AA-47F7-B5EB-CF7575F7440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AA-47F7-B5EB-CF7575F7440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8AA-47F7-B5EB-CF7575F7440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8AA-47F7-B5EB-CF7575F7440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8AA-47F7-B5EB-CF7575F7440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8AA-47F7-B5EB-CF7575F7440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8AA-47F7-B5EB-CF7575F7440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AA-47F7-B5EB-CF7575F7440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AA-47F7-B5EB-CF7575F7440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8AA-47F7-B5EB-CF7575F7440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8AA-47F7-B5EB-CF7575F7440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AA-47F7-B5EB-CF7575F7440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AA-47F7-B5EB-CF7575F7440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AA-47F7-B5EB-CF7575F7440C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AA-47F7-B5EB-CF7575F7440C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AA-47F7-B5EB-CF7575F7440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AA-47F7-B5EB-CF7575F7440C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AA-47F7-B5EB-CF7575F7440C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AA-47F7-B5EB-CF7575F7440C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AA-47F7-B5EB-CF7575F7440C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AA-47F7-B5EB-CF7575F7440C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AA-47F7-B5EB-CF7575F7440C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AA-47F7-B5EB-CF7575F7440C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AA-47F7-B5EB-CF7575F7440C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AA-47F7-B5EB-CF7575F7440C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AA-47F7-B5EB-CF7575F7440C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AA-47F7-B5EB-CF7575F7440C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8AA-47F7-B5EB-CF7575F7440C}"/>
                </c:ext>
              </c:extLst>
            </c:dLbl>
            <c:dLbl>
              <c:idx val="38"/>
              <c:layout>
                <c:manualLayout>
                  <c:x val="-2.7826085262971721E-2"/>
                  <c:y val="8.5496169502327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8AA-47F7-B5EB-CF7575F74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Multi-family Dwelling Trendline</c:name>
            <c:spPr>
              <a:ln w="34925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50"/>
            <c:dispRSqr val="0"/>
            <c:dispEq val="0"/>
          </c:trendline>
          <c:cat>
            <c:numRef>
              <c:f>'Billing Determinates 10-3'!$B$25:$AN$25</c:f>
              <c:numCache>
                <c:formatCode>[$-409]mmmm\-yy;@</c:formatCode>
                <c:ptCount val="3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43574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</c:numCache>
            </c:numRef>
          </c:cat>
          <c:val>
            <c:numRef>
              <c:f>'Billing Determinates 10-3'!$B$27:$AN$27</c:f>
              <c:numCache>
                <c:formatCode>_(* #,##0.00_);_(* \(#,##0.00\);_(* "-"??_);_(@_)</c:formatCode>
                <c:ptCount val="39"/>
                <c:pt idx="0">
                  <c:v>18.219889792705327</c:v>
                </c:pt>
                <c:pt idx="1">
                  <c:v>19.048145224940804</c:v>
                </c:pt>
                <c:pt idx="2">
                  <c:v>18.336644014636697</c:v>
                </c:pt>
                <c:pt idx="3">
                  <c:v>16.211352341093381</c:v>
                </c:pt>
                <c:pt idx="4">
                  <c:v>18.017562254259502</c:v>
                </c:pt>
                <c:pt idx="5">
                  <c:v>18.099127676447264</c:v>
                </c:pt>
                <c:pt idx="6">
                  <c:v>16.63027888446215</c:v>
                </c:pt>
                <c:pt idx="7">
                  <c:v>17.183333333333334</c:v>
                </c:pt>
                <c:pt idx="8">
                  <c:v>17.079382579933849</c:v>
                </c:pt>
                <c:pt idx="9">
                  <c:v>19.937466878643349</c:v>
                </c:pt>
                <c:pt idx="10">
                  <c:v>18.189366160293346</c:v>
                </c:pt>
                <c:pt idx="11">
                  <c:v>20.701726844583987</c:v>
                </c:pt>
                <c:pt idx="12">
                  <c:v>15.98300209205021</c:v>
                </c:pt>
                <c:pt idx="13">
                  <c:v>18.496336996336996</c:v>
                </c:pt>
                <c:pt idx="14">
                  <c:v>17.536235662148069</c:v>
                </c:pt>
                <c:pt idx="15">
                  <c:v>18.224146981627296</c:v>
                </c:pt>
                <c:pt idx="16">
                  <c:v>16.477124183006534</c:v>
                </c:pt>
                <c:pt idx="17">
                  <c:v>19.031340531998946</c:v>
                </c:pt>
                <c:pt idx="18">
                  <c:v>16.568498553773338</c:v>
                </c:pt>
                <c:pt idx="19">
                  <c:v>14.363296879167779</c:v>
                </c:pt>
                <c:pt idx="20">
                  <c:v>16.808222811671087</c:v>
                </c:pt>
                <c:pt idx="21">
                  <c:v>18.643435134429652</c:v>
                </c:pt>
                <c:pt idx="22">
                  <c:v>20.133490073145246</c:v>
                </c:pt>
                <c:pt idx="23">
                  <c:v>18.211453744493394</c:v>
                </c:pt>
                <c:pt idx="24">
                  <c:v>16.639084048920115</c:v>
                </c:pt>
                <c:pt idx="25">
                  <c:v>18.494973544973544</c:v>
                </c:pt>
                <c:pt idx="26">
                  <c:v>20.28044663723708</c:v>
                </c:pt>
                <c:pt idx="27">
                  <c:v>19.949161290322582</c:v>
                </c:pt>
                <c:pt idx="28">
                  <c:v>16.615782664941786</c:v>
                </c:pt>
                <c:pt idx="29">
                  <c:v>18.028786307053942</c:v>
                </c:pt>
                <c:pt idx="30">
                  <c:v>17.599637681159422</c:v>
                </c:pt>
                <c:pt idx="31">
                  <c:v>18.803326293558605</c:v>
                </c:pt>
                <c:pt idx="32">
                  <c:v>20.361211807353701</c:v>
                </c:pt>
                <c:pt idx="33">
                  <c:v>22.125868725868727</c:v>
                </c:pt>
                <c:pt idx="34">
                  <c:v>21.058169596690796</c:v>
                </c:pt>
                <c:pt idx="35">
                  <c:v>19.097761770002574</c:v>
                </c:pt>
                <c:pt idx="36">
                  <c:v>17.918087855297159</c:v>
                </c:pt>
                <c:pt idx="37">
                  <c:v>18.557963446475195</c:v>
                </c:pt>
                <c:pt idx="38">
                  <c:v>20.04595920475084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6E-462C-81CE-C019E598EEFE}"/>
            </c:ext>
          </c:extLst>
        </c:ser>
        <c:ser>
          <c:idx val="0"/>
          <c:order val="1"/>
          <c:tx>
            <c:v>Residential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9.2753617543239065E-3"/>
                  <c:y val="5.292620016810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38AA-47F7-B5EB-CF7575F744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38AA-47F7-B5EB-CF7575F744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38AA-47F7-B5EB-CF7575F744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38AA-47F7-B5EB-CF7575F744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38AA-47F7-B5EB-CF7575F7440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38AA-47F7-B5EB-CF7575F7440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38AA-47F7-B5EB-CF7575F7440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38AA-47F7-B5EB-CF7575F7440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38AA-47F7-B5EB-CF7575F7440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38AA-47F7-B5EB-CF7575F7440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38AA-47F7-B5EB-CF7575F7440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38AA-47F7-B5EB-CF7575F7440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38AA-47F7-B5EB-CF7575F7440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38AA-47F7-B5EB-CF7575F7440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38AA-47F7-B5EB-CF7575F7440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38AA-47F7-B5EB-CF7575F7440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38AA-47F7-B5EB-CF7575F7440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8AA-47F7-B5EB-CF7575F7440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38AA-47F7-B5EB-CF7575F7440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8AA-47F7-B5EB-CF7575F7440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8AA-47F7-B5EB-CF7575F7440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8AA-47F7-B5EB-CF7575F7440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8AA-47F7-B5EB-CF7575F7440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38AA-47F7-B5EB-CF7575F7440C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38AA-47F7-B5EB-CF7575F7440C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38AA-47F7-B5EB-CF7575F7440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38AA-47F7-B5EB-CF7575F7440C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8AA-47F7-B5EB-CF7575F7440C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38AA-47F7-B5EB-CF7575F7440C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38AA-47F7-B5EB-CF7575F7440C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38AA-47F7-B5EB-CF7575F7440C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38AA-47F7-B5EB-CF7575F7440C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38AA-47F7-B5EB-CF7575F7440C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38AA-47F7-B5EB-CF7575F7440C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38AA-47F7-B5EB-CF7575F7440C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38AA-47F7-B5EB-CF7575F7440C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38AA-47F7-B5EB-CF7575F7440C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38AA-47F7-B5EB-CF7575F7440C}"/>
                </c:ext>
              </c:extLst>
            </c:dLbl>
            <c:dLbl>
              <c:idx val="38"/>
              <c:layout>
                <c:manualLayout>
                  <c:x val="-2.318840438580988E-2"/>
                  <c:y val="5.292620016810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38AA-47F7-B5EB-CF7575F74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Residential Trendline</c:name>
            <c:spPr>
              <a:ln w="34925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50"/>
            <c:dispRSqr val="0"/>
            <c:dispEq val="0"/>
          </c:trendline>
          <c:cat>
            <c:numRef>
              <c:f>'Billing Determinates 10-3'!$B$25:$AN$25</c:f>
              <c:numCache>
                <c:formatCode>[$-409]mmmm\-yy;@</c:formatCode>
                <c:ptCount val="3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43574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</c:numCache>
            </c:numRef>
          </c:cat>
          <c:val>
            <c:numRef>
              <c:f>'Billing Determinates 10-3'!$B$26:$AN$26</c:f>
              <c:numCache>
                <c:formatCode>_(* #,##0.00_);_(* \(#,##0.00\);_(* "-"??_);_(@_)</c:formatCode>
                <c:ptCount val="39"/>
                <c:pt idx="0">
                  <c:v>3.3889034010762238</c:v>
                </c:pt>
                <c:pt idx="1">
                  <c:v>3.6668061293865382</c:v>
                </c:pt>
                <c:pt idx="2">
                  <c:v>3.4709596618483536</c:v>
                </c:pt>
                <c:pt idx="3">
                  <c:v>2.9777626977084095</c:v>
                </c:pt>
                <c:pt idx="4">
                  <c:v>3.0738360244552436</c:v>
                </c:pt>
                <c:pt idx="5">
                  <c:v>3.4043190416141238</c:v>
                </c:pt>
                <c:pt idx="6">
                  <c:v>3.931167948114441</c:v>
                </c:pt>
                <c:pt idx="7">
                  <c:v>3.8035478591415446</c:v>
                </c:pt>
                <c:pt idx="8">
                  <c:v>3.6108630561538058</c:v>
                </c:pt>
                <c:pt idx="9">
                  <c:v>3.8037704405791062</c:v>
                </c:pt>
                <c:pt idx="10">
                  <c:v>3.0405489706799749</c:v>
                </c:pt>
                <c:pt idx="11">
                  <c:v>3.5649148317407562</c:v>
                </c:pt>
                <c:pt idx="12">
                  <c:v>3.1053644830636351</c:v>
                </c:pt>
                <c:pt idx="13">
                  <c:v>3.3506419252559905</c:v>
                </c:pt>
                <c:pt idx="14">
                  <c:v>3.1508472814221853</c:v>
                </c:pt>
                <c:pt idx="15">
                  <c:v>3.2222684054657869</c:v>
                </c:pt>
                <c:pt idx="16">
                  <c:v>2.8564966463890187</c:v>
                </c:pt>
                <c:pt idx="17">
                  <c:v>3.3828023152735045</c:v>
                </c:pt>
                <c:pt idx="18">
                  <c:v>3.6625914315569488</c:v>
                </c:pt>
                <c:pt idx="19">
                  <c:v>3.2451225873761085</c:v>
                </c:pt>
                <c:pt idx="20">
                  <c:v>3.6200644222776392</c:v>
                </c:pt>
                <c:pt idx="21">
                  <c:v>3.6073781974783374</c:v>
                </c:pt>
                <c:pt idx="22">
                  <c:v>3.1739722440429432</c:v>
                </c:pt>
                <c:pt idx="23">
                  <c:v>2.9379679700499168</c:v>
                </c:pt>
                <c:pt idx="24">
                  <c:v>3.1690293874172184</c:v>
                </c:pt>
                <c:pt idx="25">
                  <c:v>3.2007765984985763</c:v>
                </c:pt>
                <c:pt idx="26">
                  <c:v>3.3308161787524568</c:v>
                </c:pt>
                <c:pt idx="27">
                  <c:v>3.6232385278480361</c:v>
                </c:pt>
                <c:pt idx="28">
                  <c:v>3.4350770185051172</c:v>
                </c:pt>
                <c:pt idx="29">
                  <c:v>3.3410828683612315</c:v>
                </c:pt>
                <c:pt idx="30">
                  <c:v>4.7227507755946228</c:v>
                </c:pt>
                <c:pt idx="31">
                  <c:v>4.3449461021715354</c:v>
                </c:pt>
                <c:pt idx="32">
                  <c:v>4.2754822361276306</c:v>
                </c:pt>
                <c:pt idx="33">
                  <c:v>4.4683439884512275</c:v>
                </c:pt>
                <c:pt idx="34">
                  <c:v>3.9720630002581978</c:v>
                </c:pt>
                <c:pt idx="35">
                  <c:v>3.4130815150267599</c:v>
                </c:pt>
                <c:pt idx="36">
                  <c:v>3.4651078951434311</c:v>
                </c:pt>
                <c:pt idx="37">
                  <c:v>3.2971600331674957</c:v>
                </c:pt>
                <c:pt idx="38">
                  <c:v>3.2258994286890732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6E-462C-81CE-C019E598EE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64578895"/>
        <c:axId val="464584303"/>
      </c:lineChart>
      <c:dateAx>
        <c:axId val="464578895"/>
        <c:scaling>
          <c:orientation val="minMax"/>
        </c:scaling>
        <c:delete val="0"/>
        <c:axPos val="b"/>
        <c:numFmt formatCode="[$-409]m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584303"/>
        <c:crosses val="autoZero"/>
        <c:auto val="1"/>
        <c:lblOffset val="100"/>
        <c:baseTimeUnit val="days"/>
      </c:dateAx>
      <c:valAx>
        <c:axId val="464584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57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75500349165028768"/>
          <c:y val="0.23947582865888023"/>
          <c:w val="0.18783054791622594"/>
          <c:h val="0.53009477981918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3</xdr:col>
      <xdr:colOff>431885</xdr:colOff>
      <xdr:row>10</xdr:row>
      <xdr:rowOff>57191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02FACA-9CCC-444B-809B-C78FB2598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104900"/>
          <a:ext cx="1651085" cy="7937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90486</xdr:colOff>
      <xdr:row>32</xdr:row>
      <xdr:rowOff>119062</xdr:rowOff>
    </xdr:from>
    <xdr:to>
      <xdr:col>7</xdr:col>
      <xdr:colOff>409574</xdr:colOff>
      <xdr:row>49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D69E830-9A9B-40F9-A939-CB3A21BD26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1143000</xdr:colOff>
      <xdr:row>0</xdr:row>
      <xdr:rowOff>104776</xdr:rowOff>
    </xdr:from>
    <xdr:to>
      <xdr:col>19</xdr:col>
      <xdr:colOff>571500</xdr:colOff>
      <xdr:row>15</xdr:row>
      <xdr:rowOff>61833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65BC4F-6250-4DE5-9396-83AD6B439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9475" y="104776"/>
          <a:ext cx="9782175" cy="2843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156A7-692E-43B0-A353-3CBC85D445E1}">
  <dimension ref="B3:B5"/>
  <sheetViews>
    <sheetView tabSelected="1" workbookViewId="0">
      <selection activeCell="B5" sqref="B5"/>
    </sheetView>
  </sheetViews>
  <sheetFormatPr defaultRowHeight="14.5" x14ac:dyDescent="0.35"/>
  <sheetData>
    <row r="3" spans="2:2" x14ac:dyDescent="0.35">
      <c r="B3" t="s">
        <v>544</v>
      </c>
    </row>
    <row r="4" spans="2:2" x14ac:dyDescent="0.35">
      <c r="B4" t="s">
        <v>545</v>
      </c>
    </row>
    <row r="5" spans="2:2" x14ac:dyDescent="0.35">
      <c r="B5" t="s">
        <v>546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CC6F7-3121-4E6A-A6CB-BAEF8E9A1AAA}">
  <dimension ref="A1:O57"/>
  <sheetViews>
    <sheetView zoomScaleNormal="100" workbookViewId="0">
      <selection activeCell="M59" sqref="M59"/>
    </sheetView>
  </sheetViews>
  <sheetFormatPr defaultColWidth="9.1796875" defaultRowHeight="15.5" x14ac:dyDescent="0.35"/>
  <cols>
    <col min="1" max="1" width="5.1796875" style="12" customWidth="1"/>
    <col min="2" max="3" width="9.1796875" style="12"/>
    <col min="4" max="4" width="20" style="12" customWidth="1"/>
    <col min="5" max="5" width="16.1796875" style="12" bestFit="1" customWidth="1"/>
    <col min="6" max="6" width="9.1796875" style="12"/>
    <col min="7" max="7" width="16.1796875" style="12" bestFit="1" customWidth="1"/>
    <col min="8" max="8" width="9.1796875" style="12"/>
    <col min="9" max="9" width="13.54296875" style="12" bestFit="1" customWidth="1"/>
    <col min="10" max="10" width="12.26953125" style="12" bestFit="1" customWidth="1"/>
    <col min="11" max="11" width="14.453125" style="12" bestFit="1" customWidth="1"/>
    <col min="12" max="12" width="1.7265625" style="12" customWidth="1"/>
    <col min="13" max="13" width="27" style="12" bestFit="1" customWidth="1"/>
    <col min="14" max="14" width="9.1796875" style="12"/>
    <col min="15" max="15" width="10.453125" style="12" bestFit="1" customWidth="1"/>
    <col min="16" max="16384" width="9.1796875" style="12"/>
  </cols>
  <sheetData>
    <row r="1" spans="1:10" x14ac:dyDescent="0.35">
      <c r="A1" s="1"/>
      <c r="B1" s="1"/>
      <c r="C1" s="2"/>
      <c r="D1" s="1"/>
      <c r="E1" s="1"/>
      <c r="F1" s="1"/>
      <c r="G1" s="1"/>
    </row>
    <row r="2" spans="1:10" x14ac:dyDescent="0.35">
      <c r="A2" s="4"/>
      <c r="B2" s="4"/>
      <c r="C2" s="7"/>
      <c r="D2" s="4"/>
      <c r="E2" s="1" t="s">
        <v>0</v>
      </c>
      <c r="F2" s="4"/>
      <c r="G2" s="1" t="s">
        <v>0</v>
      </c>
      <c r="I2" s="20" t="s">
        <v>50</v>
      </c>
    </row>
    <row r="3" spans="1:10" x14ac:dyDescent="0.35">
      <c r="A3" s="4"/>
      <c r="B3" s="4"/>
      <c r="C3" s="4"/>
      <c r="D3" s="4"/>
      <c r="E3" s="3">
        <v>2021</v>
      </c>
      <c r="F3" s="4"/>
      <c r="G3" s="3">
        <v>2020</v>
      </c>
      <c r="I3" s="20" t="s">
        <v>49</v>
      </c>
    </row>
    <row r="4" spans="1:10" ht="16" thickBot="1" x14ac:dyDescent="0.4">
      <c r="A4" s="4" t="s">
        <v>1</v>
      </c>
      <c r="B4" s="4"/>
      <c r="C4" s="4"/>
      <c r="D4" s="4"/>
      <c r="E4" s="4"/>
      <c r="F4" s="4"/>
      <c r="G4" s="4"/>
    </row>
    <row r="5" spans="1:10" x14ac:dyDescent="0.35">
      <c r="A5" s="4"/>
      <c r="B5" s="4" t="s">
        <v>2</v>
      </c>
      <c r="C5" s="4"/>
      <c r="D5" s="4"/>
      <c r="E5" s="8">
        <v>5030553</v>
      </c>
      <c r="F5" s="4"/>
      <c r="G5" s="8">
        <v>4750585</v>
      </c>
      <c r="I5" s="24">
        <f>E5-G5</f>
        <v>279968</v>
      </c>
      <c r="J5" s="25"/>
    </row>
    <row r="6" spans="1:10" x14ac:dyDescent="0.35">
      <c r="A6" s="4"/>
      <c r="B6" s="4" t="s">
        <v>3</v>
      </c>
      <c r="C6" s="4"/>
      <c r="D6" s="4"/>
      <c r="E6" s="5">
        <v>1767690</v>
      </c>
      <c r="F6" s="4"/>
      <c r="G6" s="5">
        <v>1916871</v>
      </c>
      <c r="I6" s="26">
        <f t="shared" ref="I6:I16" si="0">E6-G6</f>
        <v>-149181</v>
      </c>
      <c r="J6" s="27"/>
    </row>
    <row r="7" spans="1:10" x14ac:dyDescent="0.35">
      <c r="A7" s="4"/>
      <c r="B7" s="4" t="s">
        <v>4</v>
      </c>
      <c r="C7" s="4"/>
      <c r="D7" s="4"/>
      <c r="E7" s="5">
        <v>202366</v>
      </c>
      <c r="F7" s="4"/>
      <c r="G7" s="5">
        <v>167090</v>
      </c>
      <c r="I7" s="26">
        <f t="shared" si="0"/>
        <v>35276</v>
      </c>
      <c r="J7" s="27"/>
    </row>
    <row r="8" spans="1:10" x14ac:dyDescent="0.35">
      <c r="A8" s="4"/>
      <c r="B8" s="4" t="s">
        <v>5</v>
      </c>
      <c r="C8" s="4"/>
      <c r="D8" s="4"/>
      <c r="E8" s="5">
        <v>1476654.18</v>
      </c>
      <c r="F8" s="4"/>
      <c r="G8" s="5">
        <v>1859847</v>
      </c>
      <c r="I8" s="26">
        <f t="shared" si="0"/>
        <v>-383192.82000000007</v>
      </c>
      <c r="J8" s="27"/>
    </row>
    <row r="9" spans="1:10" x14ac:dyDescent="0.35">
      <c r="A9" s="4"/>
      <c r="B9" s="4" t="s">
        <v>6</v>
      </c>
      <c r="C9" s="4"/>
      <c r="D9" s="4"/>
      <c r="E9" s="5">
        <v>3831158</v>
      </c>
      <c r="F9" s="4"/>
      <c r="G9" s="5">
        <v>3709181</v>
      </c>
      <c r="I9" s="26">
        <f t="shared" si="0"/>
        <v>121977</v>
      </c>
      <c r="J9" s="27"/>
    </row>
    <row r="10" spans="1:10" x14ac:dyDescent="0.35">
      <c r="A10" s="4"/>
      <c r="B10" s="4" t="s">
        <v>7</v>
      </c>
      <c r="C10" s="4"/>
      <c r="D10" s="4"/>
      <c r="E10" s="5">
        <v>819796</v>
      </c>
      <c r="F10" s="4"/>
      <c r="G10" s="5">
        <v>812080</v>
      </c>
      <c r="I10" s="26">
        <f t="shared" si="0"/>
        <v>7716</v>
      </c>
      <c r="J10" s="27"/>
    </row>
    <row r="11" spans="1:10" x14ac:dyDescent="0.35">
      <c r="A11" s="4"/>
      <c r="B11" s="4" t="s">
        <v>8</v>
      </c>
      <c r="C11" s="4"/>
      <c r="D11" s="4"/>
      <c r="E11" s="5">
        <v>815859</v>
      </c>
      <c r="F11" s="4"/>
      <c r="G11" s="5">
        <v>807957</v>
      </c>
      <c r="I11" s="26">
        <f t="shared" si="0"/>
        <v>7902</v>
      </c>
      <c r="J11" s="27"/>
    </row>
    <row r="12" spans="1:10" x14ac:dyDescent="0.35">
      <c r="A12" s="4"/>
      <c r="B12" s="4" t="s">
        <v>9</v>
      </c>
      <c r="C12" s="4"/>
      <c r="D12" s="4"/>
      <c r="E12" s="5">
        <v>413219</v>
      </c>
      <c r="F12" s="4"/>
      <c r="G12" s="5">
        <v>385329</v>
      </c>
      <c r="I12" s="26">
        <f t="shared" si="0"/>
        <v>27890</v>
      </c>
      <c r="J12" s="27"/>
    </row>
    <row r="13" spans="1:10" ht="16" thickBot="1" x14ac:dyDescent="0.4">
      <c r="A13" s="4"/>
      <c r="B13" s="4" t="s">
        <v>10</v>
      </c>
      <c r="C13" s="4"/>
      <c r="D13" s="4"/>
      <c r="E13" s="5">
        <v>2559051</v>
      </c>
      <c r="F13" s="4"/>
      <c r="G13" s="5">
        <v>2479467</v>
      </c>
      <c r="I13" s="28">
        <f t="shared" si="0"/>
        <v>79584</v>
      </c>
      <c r="J13" s="29">
        <f>SUM(I5:I13)</f>
        <v>27939.179999999935</v>
      </c>
    </row>
    <row r="14" spans="1:10" x14ac:dyDescent="0.35">
      <c r="A14" s="4"/>
      <c r="B14" s="4" t="s">
        <v>11</v>
      </c>
      <c r="C14" s="4"/>
      <c r="D14" s="4"/>
      <c r="E14" s="5">
        <v>10914</v>
      </c>
      <c r="F14" s="4"/>
      <c r="G14" s="5">
        <v>36010</v>
      </c>
      <c r="I14" s="14">
        <f t="shared" si="0"/>
        <v>-25096</v>
      </c>
    </row>
    <row r="15" spans="1:10" x14ac:dyDescent="0.35">
      <c r="A15" s="4"/>
      <c r="B15" s="4" t="s">
        <v>12</v>
      </c>
      <c r="C15" s="4"/>
      <c r="D15" s="4"/>
      <c r="E15" s="5">
        <v>231573</v>
      </c>
      <c r="F15" s="4"/>
      <c r="G15" s="5">
        <v>265155</v>
      </c>
      <c r="I15" s="14">
        <f t="shared" si="0"/>
        <v>-33582</v>
      </c>
    </row>
    <row r="16" spans="1:10" x14ac:dyDescent="0.35">
      <c r="A16" s="4"/>
      <c r="B16" s="30" t="s">
        <v>13</v>
      </c>
      <c r="C16" s="30"/>
      <c r="D16" s="30"/>
      <c r="E16" s="31">
        <v>592393</v>
      </c>
      <c r="F16" s="30"/>
      <c r="G16" s="31">
        <v>515026</v>
      </c>
      <c r="H16" s="32"/>
      <c r="I16" s="33">
        <f t="shared" si="0"/>
        <v>77367</v>
      </c>
    </row>
    <row r="17" spans="1:13" x14ac:dyDescent="0.35">
      <c r="A17" s="4"/>
      <c r="B17" s="4"/>
      <c r="C17" s="4" t="s">
        <v>14</v>
      </c>
      <c r="D17" s="4"/>
      <c r="E17" s="9">
        <v>17751226.18</v>
      </c>
      <c r="F17" s="4"/>
      <c r="G17" s="9">
        <v>17704598</v>
      </c>
      <c r="I17" s="15">
        <f>SUM(I5:I16)</f>
        <v>46628.179999999935</v>
      </c>
    </row>
    <row r="18" spans="1:13" x14ac:dyDescent="0.35">
      <c r="A18" s="4"/>
      <c r="B18" s="4"/>
      <c r="C18" s="4"/>
      <c r="D18" s="4"/>
      <c r="E18" s="5"/>
      <c r="F18" s="4"/>
      <c r="G18" s="5"/>
    </row>
    <row r="19" spans="1:13" x14ac:dyDescent="0.35">
      <c r="A19" s="4" t="s">
        <v>15</v>
      </c>
      <c r="B19" s="4"/>
      <c r="C19" s="4"/>
      <c r="D19" s="4"/>
      <c r="E19" s="5"/>
      <c r="F19" s="4"/>
      <c r="G19" s="5"/>
      <c r="K19" s="21" t="s">
        <v>51</v>
      </c>
      <c r="L19" s="22"/>
      <c r="M19" s="22" t="s">
        <v>52</v>
      </c>
    </row>
    <row r="20" spans="1:13" x14ac:dyDescent="0.35">
      <c r="A20" s="4"/>
      <c r="B20" s="4" t="s">
        <v>16</v>
      </c>
      <c r="C20" s="4"/>
      <c r="D20" s="4"/>
      <c r="E20" s="16">
        <v>3044974</v>
      </c>
      <c r="F20" s="4"/>
      <c r="G20" s="5">
        <v>3089216</v>
      </c>
      <c r="I20" s="23">
        <f>E20-G20</f>
        <v>-44242</v>
      </c>
      <c r="K20" s="5">
        <v>3249829</v>
      </c>
      <c r="M20" s="23">
        <f>K20-G20</f>
        <v>160613</v>
      </c>
    </row>
    <row r="21" spans="1:13" x14ac:dyDescent="0.35">
      <c r="A21" s="4"/>
      <c r="B21" s="4" t="s">
        <v>17</v>
      </c>
      <c r="C21" s="4"/>
      <c r="D21" s="4"/>
      <c r="E21" s="5">
        <v>1974065</v>
      </c>
      <c r="F21" s="4"/>
      <c r="G21" s="5">
        <v>1061832</v>
      </c>
      <c r="I21" s="17">
        <f t="shared" ref="I21:I37" si="1">E21-G21</f>
        <v>912233</v>
      </c>
      <c r="K21" s="5">
        <v>1543484</v>
      </c>
      <c r="M21" s="17">
        <f t="shared" ref="M21:M37" si="2">K21-G21</f>
        <v>481652</v>
      </c>
    </row>
    <row r="22" spans="1:13" x14ac:dyDescent="0.35">
      <c r="A22" s="4"/>
      <c r="B22" s="4" t="s">
        <v>18</v>
      </c>
      <c r="C22" s="4"/>
      <c r="D22" s="4"/>
      <c r="E22" s="5">
        <v>179036</v>
      </c>
      <c r="F22" s="4"/>
      <c r="G22" s="5">
        <v>173209</v>
      </c>
      <c r="I22" s="35">
        <f t="shared" si="1"/>
        <v>5827</v>
      </c>
      <c r="J22" s="36"/>
      <c r="K22" s="5">
        <v>196458</v>
      </c>
      <c r="L22" s="36"/>
      <c r="M22" s="35">
        <f t="shared" si="2"/>
        <v>23249</v>
      </c>
    </row>
    <row r="23" spans="1:13" x14ac:dyDescent="0.35">
      <c r="A23" s="4"/>
      <c r="B23" s="4" t="s">
        <v>19</v>
      </c>
      <c r="C23" s="4"/>
      <c r="D23" s="4"/>
      <c r="E23" s="5">
        <v>1322911</v>
      </c>
      <c r="F23" s="4"/>
      <c r="G23" s="5">
        <v>1327344</v>
      </c>
      <c r="I23" s="17">
        <f t="shared" si="1"/>
        <v>-4433</v>
      </c>
      <c r="K23" s="5">
        <v>1320946</v>
      </c>
      <c r="M23" s="17">
        <f t="shared" si="2"/>
        <v>-6398</v>
      </c>
    </row>
    <row r="24" spans="1:13" x14ac:dyDescent="0.35">
      <c r="A24" s="4"/>
      <c r="B24" s="4" t="s">
        <v>20</v>
      </c>
      <c r="C24" s="4"/>
      <c r="D24" s="4"/>
      <c r="E24" s="5">
        <v>807164</v>
      </c>
      <c r="F24" s="4"/>
      <c r="G24" s="5">
        <v>1062392</v>
      </c>
      <c r="I24" s="23">
        <f t="shared" si="1"/>
        <v>-255228</v>
      </c>
      <c r="K24" s="5">
        <v>1073031</v>
      </c>
      <c r="M24" s="23">
        <f t="shared" si="2"/>
        <v>10639</v>
      </c>
    </row>
    <row r="25" spans="1:13" x14ac:dyDescent="0.35">
      <c r="A25" s="4"/>
      <c r="B25" s="4" t="s">
        <v>21</v>
      </c>
      <c r="C25" s="4"/>
      <c r="D25" s="4"/>
      <c r="E25" s="5">
        <v>1075577</v>
      </c>
      <c r="F25" s="4"/>
      <c r="G25" s="5">
        <v>1026823</v>
      </c>
      <c r="I25" s="17">
        <f t="shared" si="1"/>
        <v>48754</v>
      </c>
      <c r="K25" s="5">
        <v>653589</v>
      </c>
      <c r="M25" s="17">
        <f t="shared" si="2"/>
        <v>-373234</v>
      </c>
    </row>
    <row r="26" spans="1:13" x14ac:dyDescent="0.35">
      <c r="A26" s="4"/>
      <c r="B26" s="4" t="s">
        <v>22</v>
      </c>
      <c r="C26" s="4"/>
      <c r="D26" s="4"/>
      <c r="E26" s="5">
        <v>10420</v>
      </c>
      <c r="F26" s="4"/>
      <c r="G26" s="5">
        <v>14074</v>
      </c>
      <c r="I26" s="17">
        <f t="shared" si="1"/>
        <v>-3654</v>
      </c>
      <c r="K26" s="5">
        <v>-175572</v>
      </c>
      <c r="M26" s="17">
        <f t="shared" si="2"/>
        <v>-189646</v>
      </c>
    </row>
    <row r="27" spans="1:13" x14ac:dyDescent="0.35">
      <c r="A27" s="4"/>
      <c r="B27" s="4" t="s">
        <v>23</v>
      </c>
      <c r="C27" s="4"/>
      <c r="D27" s="4"/>
      <c r="E27" s="5">
        <v>334183</v>
      </c>
      <c r="F27" s="4"/>
      <c r="G27" s="5">
        <v>10347</v>
      </c>
      <c r="I27" s="17">
        <f t="shared" si="1"/>
        <v>323836</v>
      </c>
      <c r="K27" s="5">
        <v>60709</v>
      </c>
      <c r="M27" s="17">
        <f t="shared" si="2"/>
        <v>50362</v>
      </c>
    </row>
    <row r="28" spans="1:13" x14ac:dyDescent="0.35">
      <c r="A28" s="4"/>
      <c r="B28" s="4" t="s">
        <v>24</v>
      </c>
      <c r="C28" s="4"/>
      <c r="D28" s="4"/>
      <c r="E28" s="5">
        <v>37856</v>
      </c>
      <c r="F28" s="4"/>
      <c r="G28" s="5">
        <v>799</v>
      </c>
      <c r="I28" s="17">
        <f t="shared" si="1"/>
        <v>37057</v>
      </c>
      <c r="K28" s="5">
        <v>799</v>
      </c>
      <c r="M28" s="17">
        <f t="shared" si="2"/>
        <v>0</v>
      </c>
    </row>
    <row r="29" spans="1:13" x14ac:dyDescent="0.35">
      <c r="A29" s="4"/>
      <c r="B29" s="4" t="s">
        <v>25</v>
      </c>
      <c r="C29" s="4"/>
      <c r="D29" s="4"/>
      <c r="E29" s="5">
        <v>107559</v>
      </c>
      <c r="F29" s="4"/>
      <c r="G29" s="5">
        <v>78883</v>
      </c>
      <c r="I29" s="17">
        <f t="shared" si="1"/>
        <v>28676</v>
      </c>
      <c r="K29" s="5">
        <v>78883</v>
      </c>
      <c r="M29" s="17">
        <f t="shared" si="2"/>
        <v>0</v>
      </c>
    </row>
    <row r="30" spans="1:13" x14ac:dyDescent="0.35">
      <c r="A30" s="4"/>
      <c r="B30" s="4" t="s">
        <v>26</v>
      </c>
      <c r="C30" s="4"/>
      <c r="D30" s="4"/>
      <c r="E30" s="5">
        <v>98368</v>
      </c>
      <c r="F30" s="4"/>
      <c r="G30" s="5">
        <v>40676</v>
      </c>
      <c r="I30" s="17">
        <f t="shared" si="1"/>
        <v>57692</v>
      </c>
      <c r="K30" s="5">
        <v>40676</v>
      </c>
      <c r="M30" s="17">
        <f t="shared" si="2"/>
        <v>0</v>
      </c>
    </row>
    <row r="31" spans="1:13" x14ac:dyDescent="0.35">
      <c r="A31" s="4"/>
      <c r="B31" s="4" t="s">
        <v>27</v>
      </c>
      <c r="C31" s="4"/>
      <c r="D31" s="4"/>
      <c r="E31" s="5">
        <v>210146</v>
      </c>
      <c r="F31" s="4"/>
      <c r="G31" s="5">
        <v>211859</v>
      </c>
      <c r="I31" s="17">
        <f t="shared" si="1"/>
        <v>-1713</v>
      </c>
      <c r="K31" s="5">
        <v>211859</v>
      </c>
      <c r="M31" s="17">
        <f t="shared" si="2"/>
        <v>0</v>
      </c>
    </row>
    <row r="32" spans="1:13" x14ac:dyDescent="0.35">
      <c r="A32" s="4"/>
      <c r="B32" s="30" t="s">
        <v>28</v>
      </c>
      <c r="C32" s="30"/>
      <c r="D32" s="30"/>
      <c r="E32" s="31">
        <v>4362</v>
      </c>
      <c r="F32" s="30"/>
      <c r="G32" s="31">
        <v>102314</v>
      </c>
      <c r="H32" s="32"/>
      <c r="I32" s="23">
        <f t="shared" si="1"/>
        <v>-97952</v>
      </c>
      <c r="J32" s="32"/>
      <c r="K32" s="31">
        <v>102314</v>
      </c>
      <c r="M32" s="17">
        <f t="shared" si="2"/>
        <v>0</v>
      </c>
    </row>
    <row r="33" spans="1:15" x14ac:dyDescent="0.35">
      <c r="A33" s="4"/>
      <c r="B33" s="4" t="s">
        <v>29</v>
      </c>
      <c r="C33" s="4"/>
      <c r="D33" s="4"/>
      <c r="E33" s="5">
        <v>2960</v>
      </c>
      <c r="F33" s="4"/>
      <c r="G33" s="5">
        <v>7167</v>
      </c>
      <c r="I33" s="17">
        <f t="shared" si="1"/>
        <v>-4207</v>
      </c>
      <c r="K33" s="5">
        <v>7167</v>
      </c>
      <c r="M33" s="17">
        <f t="shared" si="2"/>
        <v>0</v>
      </c>
    </row>
    <row r="34" spans="1:15" x14ac:dyDescent="0.35">
      <c r="A34" s="4"/>
      <c r="B34" s="4" t="s">
        <v>30</v>
      </c>
      <c r="C34" s="4"/>
      <c r="D34" s="4"/>
      <c r="E34" s="5">
        <v>505</v>
      </c>
      <c r="F34" s="4"/>
      <c r="G34" s="5">
        <v>945</v>
      </c>
      <c r="I34" s="17">
        <f t="shared" si="1"/>
        <v>-440</v>
      </c>
      <c r="K34" s="5">
        <v>945</v>
      </c>
      <c r="M34" s="17">
        <f t="shared" si="2"/>
        <v>0</v>
      </c>
    </row>
    <row r="35" spans="1:15" x14ac:dyDescent="0.35">
      <c r="A35" s="4"/>
      <c r="B35" s="4" t="s">
        <v>31</v>
      </c>
      <c r="C35" s="4"/>
      <c r="D35" s="4"/>
      <c r="E35" s="5">
        <v>19977</v>
      </c>
      <c r="F35" s="4"/>
      <c r="G35" s="5">
        <v>0</v>
      </c>
      <c r="I35" s="17">
        <f t="shared" si="1"/>
        <v>19977</v>
      </c>
      <c r="K35" s="5">
        <v>0</v>
      </c>
      <c r="M35" s="17">
        <f t="shared" si="2"/>
        <v>0</v>
      </c>
      <c r="O35" s="38">
        <f>I35/2</f>
        <v>9988.5</v>
      </c>
    </row>
    <row r="36" spans="1:15" x14ac:dyDescent="0.35">
      <c r="A36" s="4"/>
      <c r="B36" s="4" t="s">
        <v>32</v>
      </c>
      <c r="C36" s="4"/>
      <c r="D36" s="4"/>
      <c r="E36" s="5">
        <v>0</v>
      </c>
      <c r="F36" s="4"/>
      <c r="G36" s="5">
        <v>0</v>
      </c>
      <c r="I36" s="17">
        <f t="shared" si="1"/>
        <v>0</v>
      </c>
      <c r="K36" s="5">
        <v>0</v>
      </c>
      <c r="M36" s="17">
        <f t="shared" si="2"/>
        <v>0</v>
      </c>
    </row>
    <row r="37" spans="1:15" x14ac:dyDescent="0.35">
      <c r="A37" s="4"/>
      <c r="B37" s="4" t="s">
        <v>33</v>
      </c>
      <c r="C37" s="4"/>
      <c r="D37" s="4"/>
      <c r="E37" s="5">
        <v>1544168.58</v>
      </c>
      <c r="F37" s="4"/>
      <c r="G37" s="5">
        <v>1503262</v>
      </c>
      <c r="I37" s="17">
        <f t="shared" si="1"/>
        <v>40906.580000000075</v>
      </c>
      <c r="K37" s="5">
        <v>1503262</v>
      </c>
      <c r="M37" s="17">
        <f t="shared" si="2"/>
        <v>0</v>
      </c>
    </row>
    <row r="38" spans="1:15" x14ac:dyDescent="0.35">
      <c r="A38" s="4"/>
      <c r="B38" s="4"/>
      <c r="C38" s="4" t="s">
        <v>34</v>
      </c>
      <c r="D38" s="4"/>
      <c r="E38" s="9">
        <v>10774231.58</v>
      </c>
      <c r="F38" s="4"/>
      <c r="G38" s="9">
        <v>9711142</v>
      </c>
      <c r="I38" s="18">
        <f>SUM(I20:I37)</f>
        <v>1063089.58</v>
      </c>
    </row>
    <row r="39" spans="1:15" x14ac:dyDescent="0.35">
      <c r="A39" s="4"/>
      <c r="B39" s="4"/>
      <c r="C39" s="4"/>
      <c r="D39" s="4"/>
      <c r="E39" s="5"/>
      <c r="F39" s="4"/>
      <c r="G39" s="5"/>
    </row>
    <row r="40" spans="1:15" x14ac:dyDescent="0.35">
      <c r="A40" s="4"/>
      <c r="B40" s="4" t="s">
        <v>35</v>
      </c>
      <c r="C40" s="4"/>
      <c r="D40" s="4"/>
      <c r="E40" s="5">
        <v>3199603</v>
      </c>
      <c r="F40" s="4"/>
      <c r="G40" s="5">
        <v>3163089</v>
      </c>
      <c r="I40" s="17">
        <f>E40-G40</f>
        <v>36514</v>
      </c>
    </row>
    <row r="41" spans="1:15" x14ac:dyDescent="0.35">
      <c r="A41" s="4"/>
      <c r="B41" s="4" t="s">
        <v>36</v>
      </c>
      <c r="C41" s="4"/>
      <c r="D41" s="4"/>
      <c r="E41" s="5"/>
      <c r="F41" s="4"/>
      <c r="G41" s="5">
        <v>2026</v>
      </c>
      <c r="I41" s="17">
        <f t="shared" ref="I41:I44" si="3">E41-G41</f>
        <v>-2026</v>
      </c>
    </row>
    <row r="42" spans="1:15" x14ac:dyDescent="0.35">
      <c r="A42" s="4"/>
      <c r="B42" s="4" t="s">
        <v>37</v>
      </c>
      <c r="C42" s="4"/>
      <c r="D42" s="4"/>
      <c r="E42" s="5">
        <v>203089</v>
      </c>
      <c r="F42" s="4"/>
      <c r="G42" s="5">
        <v>202272</v>
      </c>
      <c r="I42" s="17">
        <f t="shared" si="3"/>
        <v>817</v>
      </c>
    </row>
    <row r="43" spans="1:15" x14ac:dyDescent="0.35">
      <c r="A43" s="4"/>
      <c r="B43" s="4" t="s">
        <v>38</v>
      </c>
      <c r="C43" s="4"/>
      <c r="D43" s="4"/>
      <c r="E43" s="5"/>
      <c r="F43" s="4"/>
      <c r="G43" s="5"/>
      <c r="I43" s="17">
        <f t="shared" si="3"/>
        <v>0</v>
      </c>
    </row>
    <row r="44" spans="1:15" x14ac:dyDescent="0.35">
      <c r="A44" s="4"/>
      <c r="B44" s="30" t="s">
        <v>39</v>
      </c>
      <c r="C44" s="30"/>
      <c r="D44" s="30"/>
      <c r="E44" s="31">
        <v>303188</v>
      </c>
      <c r="F44" s="30"/>
      <c r="G44" s="31">
        <v>303188</v>
      </c>
      <c r="H44" s="32"/>
      <c r="I44" s="23">
        <f t="shared" si="3"/>
        <v>0</v>
      </c>
      <c r="J44" s="32"/>
      <c r="K44" s="33">
        <v>55354</v>
      </c>
    </row>
    <row r="45" spans="1:15" x14ac:dyDescent="0.35">
      <c r="A45" s="4"/>
      <c r="B45" s="4"/>
      <c r="C45" s="4" t="s">
        <v>40</v>
      </c>
      <c r="D45" s="4"/>
      <c r="E45" s="9">
        <v>14480111.58</v>
      </c>
      <c r="F45" s="5"/>
      <c r="G45" s="9">
        <v>13381717</v>
      </c>
      <c r="I45" s="18">
        <f>SUM(I40:I44)</f>
        <v>35305</v>
      </c>
    </row>
    <row r="46" spans="1:15" x14ac:dyDescent="0.35">
      <c r="A46" s="4"/>
      <c r="B46" s="4"/>
      <c r="C46" s="4"/>
      <c r="D46" s="4"/>
      <c r="E46" s="5"/>
      <c r="F46" s="4"/>
      <c r="G46" s="5"/>
    </row>
    <row r="47" spans="1:15" x14ac:dyDescent="0.35">
      <c r="A47" s="4" t="s">
        <v>41</v>
      </c>
      <c r="B47" s="4"/>
      <c r="C47" s="4"/>
      <c r="D47" s="4"/>
      <c r="E47" s="5">
        <v>3271114.5999999996</v>
      </c>
      <c r="F47" s="5"/>
      <c r="G47" s="5">
        <v>4322881</v>
      </c>
      <c r="I47" s="13">
        <f>E47-G47</f>
        <v>-1051766.4000000004</v>
      </c>
    </row>
    <row r="48" spans="1:15" x14ac:dyDescent="0.35">
      <c r="A48" s="4"/>
      <c r="B48" s="4"/>
      <c r="C48" s="4"/>
      <c r="D48" s="4"/>
      <c r="E48" s="5"/>
      <c r="F48" s="4"/>
      <c r="G48" s="5"/>
    </row>
    <row r="49" spans="1:9" x14ac:dyDescent="0.35">
      <c r="A49" s="4" t="s">
        <v>42</v>
      </c>
      <c r="B49" s="4"/>
      <c r="C49" s="4"/>
      <c r="D49" s="4"/>
      <c r="E49" s="5"/>
      <c r="F49" s="4"/>
      <c r="G49" s="5"/>
    </row>
    <row r="50" spans="1:9" x14ac:dyDescent="0.35">
      <c r="A50" s="4"/>
      <c r="B50" s="49" t="s">
        <v>43</v>
      </c>
      <c r="C50" s="49"/>
      <c r="D50" s="49"/>
      <c r="E50" s="50">
        <v>58616</v>
      </c>
      <c r="F50" s="49"/>
      <c r="G50" s="50">
        <v>285328</v>
      </c>
      <c r="H50" s="51"/>
      <c r="I50" s="52">
        <f>E50-G50</f>
        <v>-226712</v>
      </c>
    </row>
    <row r="51" spans="1:9" x14ac:dyDescent="0.35">
      <c r="A51" s="4"/>
      <c r="B51" s="4" t="s">
        <v>44</v>
      </c>
      <c r="C51" s="4"/>
      <c r="D51" s="4"/>
      <c r="E51" s="5">
        <v>11766</v>
      </c>
      <c r="F51" s="4"/>
      <c r="G51" s="5">
        <v>7750</v>
      </c>
      <c r="I51" s="17">
        <f t="shared" ref="I51:I53" si="4">E51-G51</f>
        <v>4016</v>
      </c>
    </row>
    <row r="52" spans="1:9" x14ac:dyDescent="0.35">
      <c r="A52" s="4"/>
      <c r="B52" s="4" t="s">
        <v>45</v>
      </c>
      <c r="C52" s="4"/>
      <c r="D52" s="4"/>
      <c r="E52" s="5">
        <v>-1530106</v>
      </c>
      <c r="F52" s="4"/>
      <c r="G52" s="5">
        <v>-1989288</v>
      </c>
      <c r="I52" s="17">
        <f t="shared" si="4"/>
        <v>459182</v>
      </c>
    </row>
    <row r="53" spans="1:9" x14ac:dyDescent="0.35">
      <c r="A53" s="4"/>
      <c r="B53" s="4" t="s">
        <v>46</v>
      </c>
      <c r="C53" s="4"/>
      <c r="D53" s="4"/>
      <c r="E53" s="5"/>
      <c r="F53" s="4"/>
      <c r="G53" s="5">
        <v>-1600</v>
      </c>
      <c r="I53" s="17">
        <f t="shared" si="4"/>
        <v>1600</v>
      </c>
    </row>
    <row r="54" spans="1:9" x14ac:dyDescent="0.35">
      <c r="A54" s="4"/>
      <c r="B54" s="4"/>
      <c r="C54" s="4" t="s">
        <v>47</v>
      </c>
      <c r="D54" s="4"/>
      <c r="E54" s="10">
        <v>-1459724</v>
      </c>
      <c r="F54" s="4"/>
      <c r="G54" s="10">
        <v>-1697810</v>
      </c>
      <c r="I54" s="18">
        <f>SUM(I50:I53)</f>
        <v>238086</v>
      </c>
    </row>
    <row r="55" spans="1:9" x14ac:dyDescent="0.35">
      <c r="A55" s="4"/>
      <c r="B55" s="4"/>
      <c r="C55" s="4"/>
      <c r="D55" s="4"/>
      <c r="E55" s="4"/>
      <c r="F55" s="4"/>
      <c r="G55" s="4"/>
    </row>
    <row r="56" spans="1:9" ht="16" thickBot="1" x14ac:dyDescent="0.4">
      <c r="A56" s="4" t="s">
        <v>48</v>
      </c>
      <c r="B56" s="4"/>
      <c r="C56" s="4"/>
      <c r="D56" s="4"/>
      <c r="E56" s="11">
        <v>1811390.5999999996</v>
      </c>
      <c r="F56" s="4"/>
      <c r="G56" s="11">
        <v>2625071</v>
      </c>
      <c r="I56" s="19">
        <f>E56-G56</f>
        <v>-813680.40000000037</v>
      </c>
    </row>
    <row r="57" spans="1:9" ht="16" thickTop="1" x14ac:dyDescent="0.35">
      <c r="A57" s="4"/>
      <c r="B57" s="4"/>
      <c r="C57" s="4"/>
      <c r="D57" s="4"/>
      <c r="E57" s="4"/>
      <c r="F57" s="4"/>
      <c r="G57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7F88-2390-42CD-93E1-D4E1932BCFD1}">
  <dimension ref="A1:AN47"/>
  <sheetViews>
    <sheetView view="pageBreakPreview" topLeftCell="A25" zoomScale="60" zoomScaleNormal="100" workbookViewId="0">
      <pane xSplit="1" topLeftCell="B1" activePane="topRight" state="frozen"/>
      <selection pane="topRight" activeCell="I44" sqref="I44"/>
    </sheetView>
  </sheetViews>
  <sheetFormatPr defaultColWidth="9.1796875" defaultRowHeight="14.5" x14ac:dyDescent="0.35"/>
  <cols>
    <col min="1" max="1" width="34.453125" style="106" bestFit="1" customWidth="1"/>
    <col min="2" max="9" width="14" style="106" bestFit="1" customWidth="1"/>
    <col min="10" max="10" width="14.453125" style="106" bestFit="1" customWidth="1"/>
    <col min="11" max="16" width="14" style="106" bestFit="1" customWidth="1"/>
    <col min="17" max="17" width="14" style="155" bestFit="1" customWidth="1"/>
    <col min="18" max="21" width="14" style="106" bestFit="1" customWidth="1"/>
    <col min="22" max="22" width="14.453125" style="106" bestFit="1" customWidth="1"/>
    <col min="23" max="27" width="14" style="106" bestFit="1" customWidth="1"/>
    <col min="28" max="28" width="14" style="155" bestFit="1" customWidth="1"/>
    <col min="29" max="33" width="14" style="106" bestFit="1" customWidth="1"/>
    <col min="34" max="34" width="14.453125" style="106" bestFit="1" customWidth="1"/>
    <col min="35" max="37" width="14" style="106" bestFit="1" customWidth="1"/>
    <col min="38" max="40" width="14" style="173" bestFit="1" customWidth="1"/>
    <col min="41" max="16384" width="9.1796875" style="106"/>
  </cols>
  <sheetData>
    <row r="1" spans="1:40" x14ac:dyDescent="0.35">
      <c r="A1" s="105"/>
      <c r="B1" s="103">
        <v>43101</v>
      </c>
      <c r="C1" s="104">
        <v>43132</v>
      </c>
      <c r="D1" s="104">
        <v>43160</v>
      </c>
      <c r="E1" s="104">
        <v>43191</v>
      </c>
      <c r="F1" s="104">
        <v>43221</v>
      </c>
      <c r="G1" s="104">
        <v>43252</v>
      </c>
      <c r="H1" s="104">
        <v>43282</v>
      </c>
      <c r="I1" s="104">
        <v>43313</v>
      </c>
      <c r="J1" s="104">
        <v>43344</v>
      </c>
      <c r="K1" s="104">
        <v>43374</v>
      </c>
      <c r="L1" s="104">
        <v>43405</v>
      </c>
      <c r="M1" s="104">
        <v>43435</v>
      </c>
      <c r="N1" s="104">
        <v>43466</v>
      </c>
      <c r="O1" s="104">
        <v>43497</v>
      </c>
      <c r="P1" s="104">
        <v>43525</v>
      </c>
      <c r="Q1" s="117">
        <v>43574</v>
      </c>
      <c r="R1" s="104">
        <v>43586</v>
      </c>
      <c r="S1" s="104">
        <v>43617</v>
      </c>
      <c r="T1" s="104">
        <v>43647</v>
      </c>
      <c r="U1" s="104">
        <v>43678</v>
      </c>
      <c r="V1" s="104">
        <v>43709</v>
      </c>
      <c r="W1" s="104">
        <v>43739</v>
      </c>
      <c r="X1" s="104">
        <v>43770</v>
      </c>
      <c r="Y1" s="104">
        <v>43800</v>
      </c>
      <c r="Z1" s="104">
        <v>43831</v>
      </c>
      <c r="AA1" s="104">
        <v>43862</v>
      </c>
      <c r="AB1" s="117">
        <v>43891</v>
      </c>
      <c r="AC1" s="104">
        <v>43922</v>
      </c>
      <c r="AD1" s="104">
        <v>43952</v>
      </c>
      <c r="AE1" s="104">
        <v>43983</v>
      </c>
      <c r="AF1" s="104">
        <v>44013</v>
      </c>
      <c r="AG1" s="104">
        <v>44044</v>
      </c>
      <c r="AH1" s="104">
        <v>44075</v>
      </c>
      <c r="AI1" s="104">
        <v>44105</v>
      </c>
      <c r="AJ1" s="104">
        <v>44136</v>
      </c>
      <c r="AK1" s="104">
        <v>44166</v>
      </c>
      <c r="AL1" s="104">
        <v>44217</v>
      </c>
      <c r="AM1" s="104">
        <v>44248</v>
      </c>
      <c r="AN1" s="104">
        <v>44276</v>
      </c>
    </row>
    <row r="2" spans="1:40" x14ac:dyDescent="0.35">
      <c r="A2" s="107" t="s">
        <v>375</v>
      </c>
      <c r="B2" s="107">
        <v>1861</v>
      </c>
      <c r="C2" s="107">
        <v>1860</v>
      </c>
      <c r="D2" s="107">
        <v>1858</v>
      </c>
      <c r="E2" s="107">
        <v>1855</v>
      </c>
      <c r="F2" s="107">
        <v>1865</v>
      </c>
      <c r="G2" s="107">
        <v>1853</v>
      </c>
      <c r="H2" s="107">
        <v>1871</v>
      </c>
      <c r="I2" s="107">
        <v>1876</v>
      </c>
      <c r="J2" s="107">
        <v>1954</v>
      </c>
      <c r="K2" s="107">
        <v>1981</v>
      </c>
      <c r="L2" s="107">
        <v>1990</v>
      </c>
      <c r="M2" s="107">
        <v>1991</v>
      </c>
      <c r="N2" s="107">
        <v>1989</v>
      </c>
      <c r="O2" s="107">
        <v>1998</v>
      </c>
      <c r="P2" s="107">
        <v>2004</v>
      </c>
      <c r="Q2" s="118">
        <v>2016</v>
      </c>
      <c r="R2" s="107">
        <v>2018</v>
      </c>
      <c r="S2" s="107">
        <v>2027</v>
      </c>
      <c r="T2" s="107">
        <v>2052</v>
      </c>
      <c r="U2" s="107">
        <v>2083</v>
      </c>
      <c r="V2" s="107">
        <v>2093</v>
      </c>
      <c r="W2" s="107">
        <v>2103</v>
      </c>
      <c r="X2" s="107">
        <v>2098</v>
      </c>
      <c r="Y2" s="107">
        <v>2103</v>
      </c>
      <c r="Z2" s="107">
        <v>2121</v>
      </c>
      <c r="AA2" s="107">
        <v>2126</v>
      </c>
      <c r="AB2" s="118">
        <v>2121</v>
      </c>
      <c r="AC2" s="107">
        <v>2146</v>
      </c>
      <c r="AD2" s="107">
        <v>2138</v>
      </c>
      <c r="AE2" s="107">
        <v>2152</v>
      </c>
      <c r="AF2" s="107">
        <v>2163</v>
      </c>
      <c r="AG2" s="107">
        <v>2187</v>
      </c>
      <c r="AH2" s="107">
        <v>2185</v>
      </c>
      <c r="AI2" s="107">
        <v>2202</v>
      </c>
      <c r="AJ2" s="107">
        <v>2212</v>
      </c>
      <c r="AK2" s="107">
        <v>2214</v>
      </c>
      <c r="AL2" s="174">
        <v>2214</v>
      </c>
      <c r="AM2" s="174">
        <v>2209</v>
      </c>
      <c r="AN2" s="174">
        <v>2214</v>
      </c>
    </row>
    <row r="3" spans="1:40" x14ac:dyDescent="0.35">
      <c r="A3" s="107" t="s">
        <v>376</v>
      </c>
      <c r="B3" s="107">
        <v>41178</v>
      </c>
      <c r="C3" s="107">
        <v>42127</v>
      </c>
      <c r="D3" s="107">
        <v>40722</v>
      </c>
      <c r="E3" s="107">
        <v>40516</v>
      </c>
      <c r="F3" s="107">
        <v>40162</v>
      </c>
      <c r="G3" s="107">
        <v>47717</v>
      </c>
      <c r="H3" s="107">
        <v>49093</v>
      </c>
      <c r="I3" s="107">
        <v>53012</v>
      </c>
      <c r="J3" s="107">
        <v>48490</v>
      </c>
      <c r="K3" s="107">
        <v>50835</v>
      </c>
      <c r="L3" s="107">
        <v>42045</v>
      </c>
      <c r="M3" s="107">
        <v>46037</v>
      </c>
      <c r="N3" s="107">
        <v>37523</v>
      </c>
      <c r="O3" s="107">
        <v>37491</v>
      </c>
      <c r="P3" s="107">
        <v>38083</v>
      </c>
      <c r="Q3" s="118">
        <v>40566</v>
      </c>
      <c r="R3" s="107">
        <v>36594</v>
      </c>
      <c r="S3" s="107">
        <v>44074</v>
      </c>
      <c r="T3" s="107">
        <v>47838</v>
      </c>
      <c r="U3" s="107">
        <v>42863</v>
      </c>
      <c r="V3" s="107">
        <v>47655</v>
      </c>
      <c r="W3" s="107">
        <v>44227</v>
      </c>
      <c r="X3" s="107">
        <v>47311</v>
      </c>
      <c r="Y3" s="107">
        <v>37664</v>
      </c>
      <c r="Z3" s="107">
        <v>36831</v>
      </c>
      <c r="AA3" s="107">
        <v>42210</v>
      </c>
      <c r="AB3" s="118">
        <v>40884</v>
      </c>
      <c r="AC3" s="107">
        <v>51809</v>
      </c>
      <c r="AD3" s="107">
        <v>34887</v>
      </c>
      <c r="AE3" s="107">
        <v>34967</v>
      </c>
      <c r="AF3" s="107">
        <v>54279</v>
      </c>
      <c r="AG3" s="107">
        <v>58465</v>
      </c>
      <c r="AH3" s="107">
        <v>62941</v>
      </c>
      <c r="AI3" s="107">
        <v>64490</v>
      </c>
      <c r="AJ3" s="107">
        <v>50782</v>
      </c>
      <c r="AK3" s="107">
        <v>39022</v>
      </c>
      <c r="AL3" s="175">
        <v>37056</v>
      </c>
      <c r="AM3" s="175">
        <v>36160</v>
      </c>
      <c r="AN3" s="175">
        <v>37641</v>
      </c>
    </row>
    <row r="4" spans="1:40" x14ac:dyDescent="0.35">
      <c r="A4" s="107" t="s">
        <v>377</v>
      </c>
      <c r="B4" s="108">
        <v>158710.82999999999</v>
      </c>
      <c r="C4" s="108">
        <v>156246.39000000001</v>
      </c>
      <c r="D4" s="108">
        <v>157031.10999999999</v>
      </c>
      <c r="E4" s="108">
        <v>155774.24</v>
      </c>
      <c r="F4" s="108">
        <v>155495.96</v>
      </c>
      <c r="G4" s="108">
        <v>179709.97</v>
      </c>
      <c r="H4" s="108">
        <v>184059.08</v>
      </c>
      <c r="I4" s="108">
        <v>197410.7</v>
      </c>
      <c r="J4" s="108">
        <v>192666.79</v>
      </c>
      <c r="K4" s="108">
        <v>191819.99</v>
      </c>
      <c r="L4" s="108">
        <v>161481.97</v>
      </c>
      <c r="M4" s="108">
        <v>174451.49</v>
      </c>
      <c r="N4" s="108">
        <v>146004.95000000001</v>
      </c>
      <c r="O4" s="108">
        <v>147358.18</v>
      </c>
      <c r="P4" s="108">
        <v>146033</v>
      </c>
      <c r="Q4" s="119">
        <v>155283.71</v>
      </c>
      <c r="R4" s="108">
        <v>142742.10999999999</v>
      </c>
      <c r="S4" s="108">
        <v>168892.15</v>
      </c>
      <c r="T4" s="108">
        <v>181397.47</v>
      </c>
      <c r="U4" s="108">
        <v>163534.1</v>
      </c>
      <c r="V4" s="108">
        <v>181541.3</v>
      </c>
      <c r="W4" s="108">
        <v>168339.01</v>
      </c>
      <c r="X4" s="108">
        <v>180919.64</v>
      </c>
      <c r="Y4" s="108">
        <v>180783.42</v>
      </c>
      <c r="Z4" s="108">
        <v>132712.76999999999</v>
      </c>
      <c r="AA4" s="108">
        <v>114405.16</v>
      </c>
      <c r="AB4" s="119">
        <v>146320.63</v>
      </c>
      <c r="AC4" s="108">
        <v>167710.93</v>
      </c>
      <c r="AD4" s="108">
        <v>113515.28</v>
      </c>
      <c r="AE4" s="108">
        <v>116237.21</v>
      </c>
      <c r="AF4" s="108">
        <v>186139.02</v>
      </c>
      <c r="AG4" s="108">
        <v>152022.28</v>
      </c>
      <c r="AH4" s="108">
        <v>175718.47</v>
      </c>
      <c r="AI4" s="108">
        <v>171108.89</v>
      </c>
      <c r="AJ4" s="108">
        <v>126930.47</v>
      </c>
      <c r="AK4" s="108">
        <v>130824.58</v>
      </c>
      <c r="AL4" s="176">
        <v>142009.98000000001</v>
      </c>
      <c r="AM4" s="177">
        <v>140512.59</v>
      </c>
      <c r="AN4" s="178">
        <v>144960.45000000001</v>
      </c>
    </row>
    <row r="5" spans="1:40" x14ac:dyDescent="0.35">
      <c r="A5" s="107" t="s">
        <v>378</v>
      </c>
      <c r="B5" s="107">
        <v>5</v>
      </c>
      <c r="C5" s="107">
        <v>5</v>
      </c>
      <c r="D5" s="107">
        <v>5</v>
      </c>
      <c r="E5" s="107">
        <v>5</v>
      </c>
      <c r="F5" s="107">
        <v>5</v>
      </c>
      <c r="G5" s="107">
        <v>5</v>
      </c>
      <c r="H5" s="107">
        <v>5</v>
      </c>
      <c r="I5" s="107">
        <v>5</v>
      </c>
      <c r="J5" s="107">
        <v>5</v>
      </c>
      <c r="K5" s="107">
        <v>5</v>
      </c>
      <c r="L5" s="107">
        <v>5</v>
      </c>
      <c r="M5" s="107">
        <v>5</v>
      </c>
      <c r="N5" s="107">
        <v>5</v>
      </c>
      <c r="O5" s="107">
        <v>4</v>
      </c>
      <c r="P5" s="107">
        <v>4</v>
      </c>
      <c r="Q5" s="118">
        <v>5</v>
      </c>
      <c r="R5" s="107">
        <v>5</v>
      </c>
      <c r="S5" s="107">
        <v>5</v>
      </c>
      <c r="T5" s="107">
        <v>5</v>
      </c>
      <c r="U5" s="107">
        <v>5</v>
      </c>
      <c r="V5" s="107">
        <v>5</v>
      </c>
      <c r="W5" s="107">
        <v>5</v>
      </c>
      <c r="X5" s="107">
        <v>5</v>
      </c>
      <c r="Y5" s="107">
        <v>5</v>
      </c>
      <c r="Z5" s="107">
        <v>5</v>
      </c>
      <c r="AA5" s="107">
        <v>5</v>
      </c>
      <c r="AB5" s="118">
        <v>5</v>
      </c>
      <c r="AC5" s="107">
        <v>5</v>
      </c>
      <c r="AD5" s="107">
        <v>4</v>
      </c>
      <c r="AE5" s="107">
        <v>4</v>
      </c>
      <c r="AF5" s="107">
        <v>5</v>
      </c>
      <c r="AG5" s="107">
        <v>5</v>
      </c>
      <c r="AH5" s="107">
        <v>5</v>
      </c>
      <c r="AI5" s="107">
        <v>5</v>
      </c>
      <c r="AJ5" s="107">
        <v>5</v>
      </c>
      <c r="AK5" s="107">
        <v>5</v>
      </c>
      <c r="AL5" s="174">
        <v>5</v>
      </c>
      <c r="AM5" s="174">
        <v>5</v>
      </c>
      <c r="AN5" s="174">
        <v>5</v>
      </c>
    </row>
    <row r="6" spans="1:40" x14ac:dyDescent="0.35">
      <c r="A6" s="107" t="s">
        <v>379</v>
      </c>
      <c r="B6" s="107">
        <v>3191</v>
      </c>
      <c r="C6" s="107">
        <v>3204</v>
      </c>
      <c r="D6" s="107">
        <v>3427</v>
      </c>
      <c r="E6" s="107">
        <v>3262</v>
      </c>
      <c r="F6" s="107">
        <v>3489</v>
      </c>
      <c r="G6" s="107">
        <v>5077</v>
      </c>
      <c r="H6" s="107">
        <v>4654</v>
      </c>
      <c r="I6" s="107">
        <v>4936</v>
      </c>
      <c r="J6" s="107">
        <v>5380</v>
      </c>
      <c r="K6" s="107">
        <v>4212</v>
      </c>
      <c r="L6" s="107">
        <v>3580</v>
      </c>
      <c r="M6" s="107">
        <v>4279</v>
      </c>
      <c r="N6" s="107">
        <v>3721</v>
      </c>
      <c r="O6" s="107">
        <v>3365</v>
      </c>
      <c r="P6" s="107">
        <v>2607</v>
      </c>
      <c r="Q6" s="118">
        <v>3358</v>
      </c>
      <c r="R6" s="107">
        <v>3371</v>
      </c>
      <c r="S6" s="107">
        <v>5242</v>
      </c>
      <c r="T6" s="107">
        <v>4184</v>
      </c>
      <c r="U6" s="107">
        <v>4973</v>
      </c>
      <c r="V6" s="107">
        <v>6151</v>
      </c>
      <c r="W6" s="107">
        <v>4509</v>
      </c>
      <c r="X6" s="107">
        <v>4804</v>
      </c>
      <c r="Y6" s="107">
        <v>3552</v>
      </c>
      <c r="Z6" s="107">
        <v>4356</v>
      </c>
      <c r="AA6" s="107">
        <v>2904</v>
      </c>
      <c r="AB6" s="118">
        <v>5564</v>
      </c>
      <c r="AC6" s="107">
        <v>4066</v>
      </c>
      <c r="AD6" s="107">
        <v>5997</v>
      </c>
      <c r="AE6" s="107">
        <v>4886</v>
      </c>
      <c r="AF6" s="107">
        <v>6170</v>
      </c>
      <c r="AG6" s="107">
        <v>7644</v>
      </c>
      <c r="AH6" s="107">
        <v>7134</v>
      </c>
      <c r="AI6" s="107">
        <v>6375</v>
      </c>
      <c r="AJ6" s="107">
        <v>6504</v>
      </c>
      <c r="AK6" s="107">
        <v>5535</v>
      </c>
      <c r="AL6" s="175">
        <v>5736</v>
      </c>
      <c r="AM6" s="175">
        <v>5386</v>
      </c>
      <c r="AN6" s="175">
        <v>5116</v>
      </c>
    </row>
    <row r="7" spans="1:40" x14ac:dyDescent="0.35">
      <c r="A7" s="107" t="s">
        <v>380</v>
      </c>
      <c r="B7" s="108">
        <v>10079.219999999999</v>
      </c>
      <c r="C7" s="108">
        <v>10228.540000000001</v>
      </c>
      <c r="D7" s="108">
        <v>10726.18</v>
      </c>
      <c r="E7" s="108">
        <v>10314.299999999999</v>
      </c>
      <c r="F7" s="108">
        <v>10954.42</v>
      </c>
      <c r="G7" s="108">
        <v>15629.75</v>
      </c>
      <c r="H7" s="108">
        <v>14655.87</v>
      </c>
      <c r="I7" s="108">
        <v>15367.75</v>
      </c>
      <c r="J7" s="108">
        <v>16599.71</v>
      </c>
      <c r="K7" s="108">
        <v>13505.79</v>
      </c>
      <c r="L7" s="108">
        <v>11349.71</v>
      </c>
      <c r="M7" s="108">
        <v>13322.15</v>
      </c>
      <c r="N7" s="108">
        <v>11700.07</v>
      </c>
      <c r="O7" s="108">
        <v>10353.549999999999</v>
      </c>
      <c r="P7" s="108">
        <v>8196.43</v>
      </c>
      <c r="Q7" s="119">
        <v>10987.07</v>
      </c>
      <c r="R7" s="108">
        <v>10958.83</v>
      </c>
      <c r="S7" s="108">
        <v>16494.23</v>
      </c>
      <c r="T7" s="108">
        <v>13518.31</v>
      </c>
      <c r="U7" s="108">
        <v>15649.99</v>
      </c>
      <c r="V7" s="108">
        <v>19162.75</v>
      </c>
      <c r="W7" s="108">
        <v>14459.95</v>
      </c>
      <c r="X7" s="108">
        <v>15154.11</v>
      </c>
      <c r="Y7" s="108">
        <v>11768.95</v>
      </c>
      <c r="Z7" s="108">
        <v>13132.15</v>
      </c>
      <c r="AA7" s="108">
        <v>8985.91</v>
      </c>
      <c r="AB7" s="119">
        <v>16817.349999999999</v>
      </c>
      <c r="AC7" s="108">
        <v>8806.5499999999993</v>
      </c>
      <c r="AD7" s="108">
        <v>13974.69</v>
      </c>
      <c r="AE7" s="108">
        <v>14640.12</v>
      </c>
      <c r="AF7" s="108">
        <v>18535.97</v>
      </c>
      <c r="AG7" s="108">
        <v>22054.13</v>
      </c>
      <c r="AH7" s="108">
        <v>19564.28</v>
      </c>
      <c r="AI7" s="108">
        <v>19241.36</v>
      </c>
      <c r="AJ7" s="108">
        <v>19444.080000000002</v>
      </c>
      <c r="AK7" s="108">
        <v>16718.84</v>
      </c>
      <c r="AL7" s="176">
        <v>17395.84</v>
      </c>
      <c r="AM7" s="177">
        <v>16386.16</v>
      </c>
      <c r="AN7" s="176">
        <v>15603.6</v>
      </c>
    </row>
    <row r="8" spans="1:40" x14ac:dyDescent="0.35">
      <c r="A8" s="107" t="s">
        <v>381</v>
      </c>
      <c r="B8" s="107">
        <v>502</v>
      </c>
      <c r="C8" s="107">
        <v>500</v>
      </c>
      <c r="D8" s="107">
        <v>501</v>
      </c>
      <c r="E8" s="107">
        <v>501</v>
      </c>
      <c r="F8" s="107">
        <v>500</v>
      </c>
      <c r="G8" s="107">
        <v>505</v>
      </c>
      <c r="H8" s="107">
        <v>509</v>
      </c>
      <c r="I8" s="107">
        <v>511</v>
      </c>
      <c r="J8" s="107">
        <v>509</v>
      </c>
      <c r="K8" s="107">
        <v>511</v>
      </c>
      <c r="L8" s="107">
        <v>513</v>
      </c>
      <c r="M8" s="107">
        <v>509</v>
      </c>
      <c r="N8" s="107">
        <v>502</v>
      </c>
      <c r="O8" s="107">
        <v>499</v>
      </c>
      <c r="P8" s="107">
        <v>495</v>
      </c>
      <c r="Q8" s="118">
        <v>501</v>
      </c>
      <c r="R8" s="107">
        <v>500</v>
      </c>
      <c r="S8" s="107">
        <v>501</v>
      </c>
      <c r="T8" s="107">
        <v>509</v>
      </c>
      <c r="U8" s="107">
        <v>509</v>
      </c>
      <c r="V8" s="107">
        <v>508</v>
      </c>
      <c r="W8" s="107">
        <v>505</v>
      </c>
      <c r="X8" s="107">
        <v>511</v>
      </c>
      <c r="Y8" s="107">
        <v>511</v>
      </c>
      <c r="Z8" s="107">
        <v>507</v>
      </c>
      <c r="AA8" s="107">
        <v>505</v>
      </c>
      <c r="AB8" s="118">
        <v>502</v>
      </c>
      <c r="AC8" s="107">
        <v>505</v>
      </c>
      <c r="AD8" s="107">
        <v>500</v>
      </c>
      <c r="AE8" s="107">
        <v>504</v>
      </c>
      <c r="AF8" s="107">
        <v>513</v>
      </c>
      <c r="AG8" s="107">
        <v>503</v>
      </c>
      <c r="AH8" s="107">
        <v>496</v>
      </c>
      <c r="AI8" s="107">
        <v>493</v>
      </c>
      <c r="AJ8" s="107">
        <v>496</v>
      </c>
      <c r="AK8" s="107">
        <v>497</v>
      </c>
      <c r="AL8" s="179">
        <v>517</v>
      </c>
      <c r="AM8" s="173">
        <v>510</v>
      </c>
      <c r="AN8" s="173">
        <v>508</v>
      </c>
    </row>
    <row r="9" spans="1:40" x14ac:dyDescent="0.35">
      <c r="A9" s="107" t="s">
        <v>382</v>
      </c>
      <c r="B9" s="107">
        <v>638</v>
      </c>
      <c r="C9" s="107">
        <v>845</v>
      </c>
      <c r="D9" s="107">
        <v>168</v>
      </c>
      <c r="E9" s="107">
        <v>374</v>
      </c>
      <c r="F9" s="107">
        <v>1072</v>
      </c>
      <c r="G9" s="107">
        <v>8215</v>
      </c>
      <c r="H9" s="107">
        <v>15753</v>
      </c>
      <c r="I9" s="107">
        <v>23851</v>
      </c>
      <c r="J9" s="107">
        <v>20784</v>
      </c>
      <c r="K9" s="107">
        <v>20029</v>
      </c>
      <c r="L9" s="107">
        <v>11131</v>
      </c>
      <c r="M9" s="107">
        <v>5505</v>
      </c>
      <c r="N9" s="107">
        <v>372</v>
      </c>
      <c r="O9" s="107">
        <v>211</v>
      </c>
      <c r="P9" s="107">
        <v>361</v>
      </c>
      <c r="Q9" s="118">
        <v>458</v>
      </c>
      <c r="R9" s="107">
        <v>1277</v>
      </c>
      <c r="S9" s="107">
        <v>7570</v>
      </c>
      <c r="T9" s="107">
        <v>9740</v>
      </c>
      <c r="U9" s="107">
        <v>18312</v>
      </c>
      <c r="V9" s="107">
        <v>25614</v>
      </c>
      <c r="W9" s="107">
        <v>27102</v>
      </c>
      <c r="X9" s="107">
        <v>18239</v>
      </c>
      <c r="Y9" s="107">
        <v>5228</v>
      </c>
      <c r="Z9" s="107">
        <v>1002</v>
      </c>
      <c r="AA9" s="107">
        <v>1015</v>
      </c>
      <c r="AB9" s="118">
        <v>392</v>
      </c>
      <c r="AC9" s="107">
        <v>1686</v>
      </c>
      <c r="AD9" s="107">
        <v>2115</v>
      </c>
      <c r="AE9" s="107">
        <v>4709</v>
      </c>
      <c r="AF9" s="107">
        <v>20672</v>
      </c>
      <c r="AG9" s="107">
        <v>43865</v>
      </c>
      <c r="AH9" s="107">
        <v>22847</v>
      </c>
      <c r="AI9" s="107">
        <v>29908</v>
      </c>
      <c r="AJ9" s="107">
        <v>11610</v>
      </c>
      <c r="AK9" s="107">
        <v>815</v>
      </c>
      <c r="AL9" s="173">
        <v>318</v>
      </c>
      <c r="AM9" s="179">
        <v>328</v>
      </c>
      <c r="AN9" s="179">
        <v>200</v>
      </c>
    </row>
    <row r="10" spans="1:40" x14ac:dyDescent="0.35">
      <c r="A10" s="107" t="s">
        <v>383</v>
      </c>
      <c r="B10" s="108">
        <v>2154.6000000000004</v>
      </c>
      <c r="C10" s="108">
        <v>1088.93</v>
      </c>
      <c r="D10" s="108">
        <v>-688.97</v>
      </c>
      <c r="E10" s="108">
        <v>796.84999999999991</v>
      </c>
      <c r="F10" s="108">
        <v>3591</v>
      </c>
      <c r="G10" s="108">
        <v>28074.780000000002</v>
      </c>
      <c r="H10" s="108">
        <v>53868.42</v>
      </c>
      <c r="I10" s="108">
        <v>81604.62</v>
      </c>
      <c r="J10" s="108">
        <v>71077.86</v>
      </c>
      <c r="K10" s="108">
        <v>68475.239999999991</v>
      </c>
      <c r="L10" s="108">
        <v>37931.22</v>
      </c>
      <c r="M10" s="108">
        <v>18605.859999999997</v>
      </c>
      <c r="N10" s="108">
        <v>492.47000000000008</v>
      </c>
      <c r="O10" s="108">
        <v>147.05999999999997</v>
      </c>
      <c r="P10" s="108">
        <v>834.48</v>
      </c>
      <c r="Q10" s="119">
        <v>1405.62</v>
      </c>
      <c r="R10" s="108">
        <v>5872.14</v>
      </c>
      <c r="S10" s="108">
        <v>25868.879999999997</v>
      </c>
      <c r="T10" s="108">
        <v>33297.120000000003</v>
      </c>
      <c r="U10" s="108">
        <v>62630.460000000006</v>
      </c>
      <c r="V10" s="108">
        <v>87286.38</v>
      </c>
      <c r="W10" s="108">
        <v>84963.06</v>
      </c>
      <c r="X10" s="108">
        <v>60530.579999999994</v>
      </c>
      <c r="Y10" s="108">
        <v>17356.5</v>
      </c>
      <c r="Z10" s="108">
        <v>1422.72</v>
      </c>
      <c r="AA10" s="108">
        <v>3440.52</v>
      </c>
      <c r="AB10" s="119">
        <v>1255.1400000000003</v>
      </c>
      <c r="AC10" s="108">
        <v>4377.5999999999995</v>
      </c>
      <c r="AD10" s="108">
        <v>7079.4000000000005</v>
      </c>
      <c r="AE10" s="108">
        <v>16043.22</v>
      </c>
      <c r="AF10" s="108">
        <v>69829.56</v>
      </c>
      <c r="AG10" s="108">
        <v>115860.40000000001</v>
      </c>
      <c r="AH10" s="108">
        <v>61197.479999999996</v>
      </c>
      <c r="AI10" s="108">
        <v>96112.26</v>
      </c>
      <c r="AJ10" s="108">
        <v>37852.560000000005</v>
      </c>
      <c r="AK10" s="108">
        <v>2739.42</v>
      </c>
      <c r="AL10" s="180">
        <v>1080.72</v>
      </c>
      <c r="AM10" s="181">
        <v>701.1</v>
      </c>
      <c r="AN10" s="180">
        <v>345.42</v>
      </c>
    </row>
    <row r="11" spans="1:40" x14ac:dyDescent="0.35">
      <c r="A11" s="107" t="s">
        <v>384</v>
      </c>
      <c r="B11" s="107">
        <v>367</v>
      </c>
      <c r="C11" s="107">
        <v>367</v>
      </c>
      <c r="D11" s="107">
        <v>368</v>
      </c>
      <c r="E11" s="107">
        <v>368</v>
      </c>
      <c r="F11" s="107">
        <v>372</v>
      </c>
      <c r="G11" s="107">
        <v>371</v>
      </c>
      <c r="H11" s="107">
        <v>371</v>
      </c>
      <c r="I11" s="107">
        <v>376</v>
      </c>
      <c r="J11" s="107">
        <v>377</v>
      </c>
      <c r="K11" s="107">
        <v>381</v>
      </c>
      <c r="L11" s="107">
        <v>383</v>
      </c>
      <c r="M11" s="107">
        <v>381</v>
      </c>
      <c r="N11" s="107">
        <v>380</v>
      </c>
      <c r="O11" s="107">
        <v>378</v>
      </c>
      <c r="P11" s="107">
        <v>379</v>
      </c>
      <c r="Q11" s="118">
        <v>378</v>
      </c>
      <c r="R11" s="107">
        <v>379</v>
      </c>
      <c r="S11" s="107">
        <v>381</v>
      </c>
      <c r="T11" s="107">
        <v>381</v>
      </c>
      <c r="U11" s="107">
        <v>377</v>
      </c>
      <c r="V11" s="107">
        <v>375</v>
      </c>
      <c r="W11" s="107">
        <v>377</v>
      </c>
      <c r="X11" s="107">
        <v>377</v>
      </c>
      <c r="Y11" s="107">
        <v>378</v>
      </c>
      <c r="Z11" s="107">
        <v>378</v>
      </c>
      <c r="AA11" s="107">
        <v>376</v>
      </c>
      <c r="AB11" s="118">
        <v>376</v>
      </c>
      <c r="AC11" s="107">
        <v>375</v>
      </c>
      <c r="AD11" s="107">
        <v>372</v>
      </c>
      <c r="AE11" s="107">
        <v>374</v>
      </c>
      <c r="AF11" s="107">
        <v>374</v>
      </c>
      <c r="AG11" s="107">
        <v>354</v>
      </c>
      <c r="AH11" s="107">
        <v>338</v>
      </c>
      <c r="AI11" s="107">
        <v>354</v>
      </c>
      <c r="AJ11" s="107">
        <v>356</v>
      </c>
      <c r="AK11" s="107">
        <v>355</v>
      </c>
      <c r="AL11" s="174">
        <v>353</v>
      </c>
      <c r="AM11" s="174">
        <v>354</v>
      </c>
      <c r="AN11" s="174">
        <v>354</v>
      </c>
    </row>
    <row r="12" spans="1:40" x14ac:dyDescent="0.35">
      <c r="A12" s="107" t="s">
        <v>385</v>
      </c>
      <c r="B12" s="107">
        <v>46414</v>
      </c>
      <c r="C12" s="107">
        <v>54412</v>
      </c>
      <c r="D12" s="107">
        <v>58358</v>
      </c>
      <c r="E12" s="107">
        <v>44295</v>
      </c>
      <c r="F12" s="107">
        <v>51385</v>
      </c>
      <c r="G12" s="107">
        <v>58437</v>
      </c>
      <c r="H12" s="107">
        <v>65781</v>
      </c>
      <c r="I12" s="107">
        <v>59978</v>
      </c>
      <c r="J12" s="107">
        <v>75693</v>
      </c>
      <c r="K12" s="107">
        <v>76956</v>
      </c>
      <c r="L12" s="107">
        <v>56466</v>
      </c>
      <c r="M12" s="107">
        <v>56260</v>
      </c>
      <c r="N12" s="107">
        <v>42448</v>
      </c>
      <c r="O12" s="107">
        <v>50509</v>
      </c>
      <c r="P12" s="107">
        <v>37987</v>
      </c>
      <c r="Q12" s="118">
        <v>45013</v>
      </c>
      <c r="R12" s="107">
        <v>51672</v>
      </c>
      <c r="S12" s="107">
        <v>49455</v>
      </c>
      <c r="T12" s="107">
        <v>40675</v>
      </c>
      <c r="U12" s="107">
        <v>61333</v>
      </c>
      <c r="V12" s="107">
        <v>63846</v>
      </c>
      <c r="W12" s="107">
        <v>64683</v>
      </c>
      <c r="X12" s="107">
        <v>60619</v>
      </c>
      <c r="Y12" s="107">
        <v>45692</v>
      </c>
      <c r="Z12" s="107">
        <v>33339</v>
      </c>
      <c r="AA12" s="107">
        <v>48592</v>
      </c>
      <c r="AB12" s="118">
        <v>60142</v>
      </c>
      <c r="AC12" s="107">
        <v>48660</v>
      </c>
      <c r="AD12" s="107">
        <v>29950</v>
      </c>
      <c r="AE12" s="107">
        <v>48053</v>
      </c>
      <c r="AF12" s="107">
        <v>47976</v>
      </c>
      <c r="AG12" s="107">
        <v>85377</v>
      </c>
      <c r="AH12" s="107">
        <v>70417</v>
      </c>
      <c r="AI12" s="107">
        <v>77006</v>
      </c>
      <c r="AJ12" s="107">
        <v>58083</v>
      </c>
      <c r="AK12" s="107">
        <v>42460</v>
      </c>
      <c r="AL12" s="175">
        <v>33079</v>
      </c>
      <c r="AM12" s="175">
        <v>36059</v>
      </c>
      <c r="AN12" s="175">
        <v>39874</v>
      </c>
    </row>
    <row r="13" spans="1:40" x14ac:dyDescent="0.35">
      <c r="A13" s="107" t="s">
        <v>386</v>
      </c>
      <c r="B13" s="108">
        <v>117108.34</v>
      </c>
      <c r="C13" s="108">
        <v>156905.54</v>
      </c>
      <c r="D13" s="108">
        <v>166035.82</v>
      </c>
      <c r="E13" s="108">
        <v>131464.81</v>
      </c>
      <c r="F13" s="108">
        <v>150832.14000000001</v>
      </c>
      <c r="G13" s="108">
        <v>170806.99</v>
      </c>
      <c r="H13" s="108">
        <v>195964.79</v>
      </c>
      <c r="I13" s="108">
        <v>178178.89</v>
      </c>
      <c r="J13" s="108">
        <v>220929.04</v>
      </c>
      <c r="K13" s="108">
        <v>223989.9</v>
      </c>
      <c r="L13" s="108">
        <v>165900.41</v>
      </c>
      <c r="M13" s="108">
        <v>163898.85999999999</v>
      </c>
      <c r="N13" s="108">
        <v>124007.86</v>
      </c>
      <c r="O13" s="108">
        <v>147597.54</v>
      </c>
      <c r="P13" s="108">
        <v>117216.97</v>
      </c>
      <c r="Q13" s="119">
        <v>134547.25</v>
      </c>
      <c r="R13" s="108">
        <v>140930.82</v>
      </c>
      <c r="S13" s="108">
        <v>145738.17000000001</v>
      </c>
      <c r="T13" s="108">
        <v>128438.56</v>
      </c>
      <c r="U13" s="108">
        <v>178247.44</v>
      </c>
      <c r="V13" s="108">
        <v>190764.3</v>
      </c>
      <c r="W13" s="108">
        <v>196105.27</v>
      </c>
      <c r="X13" s="108">
        <v>182904.81</v>
      </c>
      <c r="Y13" s="108">
        <v>143105.21</v>
      </c>
      <c r="Z13" s="108">
        <v>103292.28</v>
      </c>
      <c r="AA13" s="108">
        <v>141557.65</v>
      </c>
      <c r="AB13" s="119">
        <v>174215.72</v>
      </c>
      <c r="AC13" s="108">
        <v>145161.81</v>
      </c>
      <c r="AD13" s="108">
        <v>56582.16</v>
      </c>
      <c r="AE13" s="108">
        <v>129745.93</v>
      </c>
      <c r="AF13" s="108">
        <v>80158.27</v>
      </c>
      <c r="AG13" s="108">
        <v>175398.48</v>
      </c>
      <c r="AH13" s="108">
        <v>151542.07999999999</v>
      </c>
      <c r="AI13" s="108">
        <v>163854.44</v>
      </c>
      <c r="AJ13" s="108">
        <v>145569.04999999999</v>
      </c>
      <c r="AK13" s="108">
        <v>118427.29</v>
      </c>
      <c r="AL13" s="176">
        <v>102812.08</v>
      </c>
      <c r="AM13" s="177">
        <v>100278.39999999999</v>
      </c>
      <c r="AN13" s="176">
        <v>106765.11</v>
      </c>
    </row>
    <row r="14" spans="1:40" x14ac:dyDescent="0.35">
      <c r="A14" s="107" t="s">
        <v>199</v>
      </c>
      <c r="Q14" s="120"/>
      <c r="AB14" s="120"/>
    </row>
    <row r="15" spans="1:40" x14ac:dyDescent="0.35">
      <c r="A15" s="107" t="s">
        <v>199</v>
      </c>
      <c r="Q15" s="120"/>
      <c r="AB15" s="120"/>
    </row>
    <row r="16" spans="1:40" x14ac:dyDescent="0.35">
      <c r="A16" s="107" t="s">
        <v>199</v>
      </c>
      <c r="Q16" s="120"/>
      <c r="AB16" s="120"/>
    </row>
    <row r="17" spans="1:40" x14ac:dyDescent="0.35">
      <c r="A17" s="107" t="s">
        <v>387</v>
      </c>
      <c r="B17" s="107">
        <v>19141</v>
      </c>
      <c r="C17" s="107">
        <v>19121</v>
      </c>
      <c r="D17" s="107">
        <v>19163</v>
      </c>
      <c r="E17" s="107">
        <v>19157</v>
      </c>
      <c r="F17" s="107">
        <v>19137</v>
      </c>
      <c r="G17" s="107">
        <v>19032</v>
      </c>
      <c r="H17" s="107">
        <v>19119</v>
      </c>
      <c r="I17" s="107">
        <v>18941</v>
      </c>
      <c r="J17" s="107">
        <v>19037</v>
      </c>
      <c r="K17" s="107">
        <v>19202</v>
      </c>
      <c r="L17" s="107">
        <v>19236</v>
      </c>
      <c r="M17" s="107">
        <v>19256</v>
      </c>
      <c r="N17" s="107">
        <v>19219</v>
      </c>
      <c r="O17" s="107">
        <v>19239</v>
      </c>
      <c r="P17" s="107">
        <v>19238</v>
      </c>
      <c r="Q17" s="118">
        <v>19247</v>
      </c>
      <c r="R17" s="107">
        <v>19233</v>
      </c>
      <c r="S17" s="107">
        <v>19177</v>
      </c>
      <c r="T17" s="107">
        <v>19140</v>
      </c>
      <c r="U17" s="107">
        <v>19170</v>
      </c>
      <c r="V17" s="107">
        <v>19248</v>
      </c>
      <c r="W17" s="107">
        <v>19273</v>
      </c>
      <c r="X17" s="107">
        <v>19095</v>
      </c>
      <c r="Y17" s="107">
        <v>19232</v>
      </c>
      <c r="Z17" s="107">
        <v>19328</v>
      </c>
      <c r="AA17" s="107">
        <v>19315</v>
      </c>
      <c r="AB17" s="118">
        <v>19334</v>
      </c>
      <c r="AC17" s="107">
        <v>19373</v>
      </c>
      <c r="AD17" s="107">
        <v>19346</v>
      </c>
      <c r="AE17" s="107">
        <v>19356</v>
      </c>
      <c r="AF17" s="107">
        <v>19340</v>
      </c>
      <c r="AG17" s="107">
        <v>19203</v>
      </c>
      <c r="AH17" s="107">
        <v>19337</v>
      </c>
      <c r="AI17" s="107">
        <v>19396</v>
      </c>
      <c r="AJ17" s="107">
        <v>19365</v>
      </c>
      <c r="AK17" s="107">
        <v>19432</v>
      </c>
      <c r="AL17" s="174">
        <v>19417</v>
      </c>
      <c r="AM17" s="174">
        <v>19296</v>
      </c>
      <c r="AN17" s="174">
        <v>19429</v>
      </c>
    </row>
    <row r="18" spans="1:40" x14ac:dyDescent="0.35">
      <c r="A18" s="107" t="s">
        <v>388</v>
      </c>
      <c r="B18" s="107">
        <v>64867</v>
      </c>
      <c r="C18" s="107">
        <v>70113</v>
      </c>
      <c r="D18" s="107">
        <v>66514</v>
      </c>
      <c r="E18" s="107">
        <v>57045</v>
      </c>
      <c r="F18" s="107">
        <v>58824</v>
      </c>
      <c r="G18" s="107">
        <v>64791</v>
      </c>
      <c r="H18" s="107">
        <v>75160</v>
      </c>
      <c r="I18" s="107">
        <v>72043</v>
      </c>
      <c r="J18" s="107">
        <v>68740</v>
      </c>
      <c r="K18" s="107">
        <v>73040</v>
      </c>
      <c r="L18" s="107">
        <v>58488</v>
      </c>
      <c r="M18" s="107">
        <v>68646</v>
      </c>
      <c r="N18" s="107">
        <v>59682</v>
      </c>
      <c r="O18" s="107">
        <v>64463</v>
      </c>
      <c r="P18" s="107">
        <v>60616</v>
      </c>
      <c r="Q18" s="118">
        <v>62019</v>
      </c>
      <c r="R18" s="107">
        <v>54939</v>
      </c>
      <c r="S18" s="107">
        <v>64872</v>
      </c>
      <c r="T18" s="107">
        <v>70102</v>
      </c>
      <c r="U18" s="107">
        <v>62209</v>
      </c>
      <c r="V18" s="107">
        <v>69679</v>
      </c>
      <c r="W18" s="107">
        <v>69525</v>
      </c>
      <c r="X18" s="107">
        <v>60607</v>
      </c>
      <c r="Y18" s="107">
        <v>56503</v>
      </c>
      <c r="Z18" s="107">
        <v>61251</v>
      </c>
      <c r="AA18" s="107">
        <v>61823</v>
      </c>
      <c r="AB18" s="118">
        <v>64398</v>
      </c>
      <c r="AC18" s="107">
        <v>70193</v>
      </c>
      <c r="AD18" s="107">
        <v>66455</v>
      </c>
      <c r="AE18" s="107">
        <v>64670</v>
      </c>
      <c r="AF18" s="107">
        <v>91338</v>
      </c>
      <c r="AG18" s="107">
        <v>83436</v>
      </c>
      <c r="AH18" s="107">
        <v>82675</v>
      </c>
      <c r="AI18" s="107">
        <v>86668</v>
      </c>
      <c r="AJ18" s="107">
        <v>76919</v>
      </c>
      <c r="AK18" s="107">
        <v>66323</v>
      </c>
      <c r="AL18" s="175">
        <v>67282</v>
      </c>
      <c r="AM18" s="175">
        <v>63622</v>
      </c>
      <c r="AN18" s="175">
        <v>62676</v>
      </c>
    </row>
    <row r="19" spans="1:40" x14ac:dyDescent="0.35">
      <c r="A19" s="107" t="s">
        <v>389</v>
      </c>
      <c r="B19" s="108">
        <v>387910.09</v>
      </c>
      <c r="C19" s="108">
        <v>403167.51</v>
      </c>
      <c r="D19" s="108">
        <v>393223.7</v>
      </c>
      <c r="E19" s="108">
        <v>355846.29</v>
      </c>
      <c r="F19" s="108">
        <v>364498.44</v>
      </c>
      <c r="G19" s="108">
        <v>388300.39</v>
      </c>
      <c r="H19" s="108">
        <v>428907.46</v>
      </c>
      <c r="I19" s="108">
        <v>414690.38</v>
      </c>
      <c r="J19" s="108">
        <v>401829.4</v>
      </c>
      <c r="K19" s="108">
        <v>419595.96</v>
      </c>
      <c r="L19" s="108">
        <v>365051.46</v>
      </c>
      <c r="M19" s="108">
        <v>403460.11</v>
      </c>
      <c r="N19" s="108">
        <v>368873.68</v>
      </c>
      <c r="O19" s="108">
        <v>386731.07</v>
      </c>
      <c r="P19" s="108">
        <v>373575.74</v>
      </c>
      <c r="Q19" s="119">
        <v>376022.68</v>
      </c>
      <c r="R19" s="108">
        <v>352494.46</v>
      </c>
      <c r="S19" s="108">
        <v>389715.45</v>
      </c>
      <c r="T19" s="108">
        <v>409683.32</v>
      </c>
      <c r="U19" s="108">
        <v>379963.23</v>
      </c>
      <c r="V19" s="108">
        <v>406171.17</v>
      </c>
      <c r="W19" s="108">
        <v>442603.62</v>
      </c>
      <c r="X19" s="108">
        <v>425810.66</v>
      </c>
      <c r="Y19" s="108">
        <v>470577.65</v>
      </c>
      <c r="Z19" s="108">
        <v>335298.95</v>
      </c>
      <c r="AA19" s="108">
        <v>413761.97</v>
      </c>
      <c r="AB19" s="119">
        <v>348481.96</v>
      </c>
      <c r="AC19" s="108">
        <v>407885.44</v>
      </c>
      <c r="AD19" s="108">
        <v>392627.13</v>
      </c>
      <c r="AE19" s="108">
        <v>422369.73</v>
      </c>
      <c r="AF19" s="108">
        <v>519924.96</v>
      </c>
      <c r="AG19" s="108">
        <v>403952.47</v>
      </c>
      <c r="AH19" s="108">
        <v>438308.56</v>
      </c>
      <c r="AI19" s="108">
        <v>457097.8</v>
      </c>
      <c r="AJ19" s="108">
        <v>426659.73</v>
      </c>
      <c r="AK19" s="108">
        <v>395279.73</v>
      </c>
      <c r="AL19" s="176">
        <v>399320.86</v>
      </c>
      <c r="AM19" s="177">
        <v>384229.05</v>
      </c>
      <c r="AN19" s="178">
        <v>382897.72</v>
      </c>
    </row>
    <row r="20" spans="1:40" x14ac:dyDescent="0.35">
      <c r="A20" s="107" t="s">
        <v>199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19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19"/>
      <c r="AC20" s="108"/>
      <c r="AD20" s="108"/>
      <c r="AE20" s="108"/>
      <c r="AF20" s="108"/>
      <c r="AG20" s="108"/>
      <c r="AH20" s="108"/>
      <c r="AI20" s="108"/>
      <c r="AJ20" s="108"/>
      <c r="AK20" s="108"/>
    </row>
    <row r="21" spans="1:40" x14ac:dyDescent="0.35">
      <c r="A21" s="107" t="s">
        <v>390</v>
      </c>
      <c r="B21" s="107">
        <v>3811</v>
      </c>
      <c r="C21" s="107">
        <v>3801</v>
      </c>
      <c r="D21" s="107">
        <v>3826</v>
      </c>
      <c r="E21" s="107">
        <v>3823</v>
      </c>
      <c r="F21" s="107">
        <v>3815</v>
      </c>
      <c r="G21" s="107">
        <v>3783</v>
      </c>
      <c r="H21" s="107">
        <v>3765</v>
      </c>
      <c r="I21" s="107">
        <v>3660</v>
      </c>
      <c r="J21" s="107">
        <v>3628</v>
      </c>
      <c r="K21" s="107">
        <v>3774</v>
      </c>
      <c r="L21" s="107">
        <v>3818</v>
      </c>
      <c r="M21" s="107">
        <v>3822</v>
      </c>
      <c r="N21" s="107">
        <v>3824</v>
      </c>
      <c r="O21" s="107">
        <v>3822</v>
      </c>
      <c r="P21" s="107">
        <v>3836</v>
      </c>
      <c r="Q21" s="118">
        <v>3810</v>
      </c>
      <c r="R21" s="107">
        <v>3825</v>
      </c>
      <c r="S21" s="107">
        <v>3797</v>
      </c>
      <c r="T21" s="107">
        <v>3803</v>
      </c>
      <c r="U21" s="107">
        <v>3749</v>
      </c>
      <c r="V21" s="107">
        <v>3770</v>
      </c>
      <c r="W21" s="107">
        <v>3831</v>
      </c>
      <c r="X21" s="107">
        <v>3828</v>
      </c>
      <c r="Y21" s="107">
        <v>3859</v>
      </c>
      <c r="Z21" s="107">
        <v>3843</v>
      </c>
      <c r="AA21" s="107">
        <v>3780</v>
      </c>
      <c r="AB21" s="118">
        <v>3851</v>
      </c>
      <c r="AC21" s="107">
        <v>3875</v>
      </c>
      <c r="AD21" s="107">
        <v>3865</v>
      </c>
      <c r="AE21" s="107">
        <v>3856</v>
      </c>
      <c r="AF21" s="107">
        <v>3864</v>
      </c>
      <c r="AG21" s="107">
        <v>3788</v>
      </c>
      <c r="AH21" s="107">
        <v>3862</v>
      </c>
      <c r="AI21" s="107">
        <v>3885</v>
      </c>
      <c r="AJ21" s="107">
        <v>3868</v>
      </c>
      <c r="AK21" s="107">
        <v>3887</v>
      </c>
      <c r="AL21" s="174">
        <v>3870</v>
      </c>
      <c r="AM21" s="174">
        <v>3830</v>
      </c>
      <c r="AN21" s="174">
        <v>3873</v>
      </c>
    </row>
    <row r="22" spans="1:40" x14ac:dyDescent="0.35">
      <c r="A22" s="107" t="s">
        <v>391</v>
      </c>
      <c r="B22" s="107">
        <v>69436</v>
      </c>
      <c r="C22" s="107">
        <v>72402</v>
      </c>
      <c r="D22" s="107">
        <v>70156</v>
      </c>
      <c r="E22" s="107">
        <v>61976</v>
      </c>
      <c r="F22" s="107">
        <v>68737</v>
      </c>
      <c r="G22" s="107">
        <v>68469</v>
      </c>
      <c r="H22" s="107">
        <v>62613</v>
      </c>
      <c r="I22" s="107">
        <v>62891</v>
      </c>
      <c r="J22" s="107">
        <v>61964</v>
      </c>
      <c r="K22" s="107">
        <v>75244</v>
      </c>
      <c r="L22" s="107">
        <v>69447</v>
      </c>
      <c r="M22" s="107">
        <v>79122</v>
      </c>
      <c r="N22" s="107">
        <v>61119</v>
      </c>
      <c r="O22" s="107">
        <v>70693</v>
      </c>
      <c r="P22" s="107">
        <v>67269</v>
      </c>
      <c r="Q22" s="118">
        <v>69434</v>
      </c>
      <c r="R22" s="107">
        <v>63025</v>
      </c>
      <c r="S22" s="107">
        <v>72262</v>
      </c>
      <c r="T22" s="107">
        <v>63010</v>
      </c>
      <c r="U22" s="107">
        <v>53848</v>
      </c>
      <c r="V22" s="107">
        <v>63367</v>
      </c>
      <c r="W22" s="107">
        <v>71423</v>
      </c>
      <c r="X22" s="107">
        <v>77071</v>
      </c>
      <c r="Y22" s="107">
        <v>70278</v>
      </c>
      <c r="Z22" s="107">
        <v>63944</v>
      </c>
      <c r="AA22" s="107">
        <v>69911</v>
      </c>
      <c r="AB22" s="118">
        <v>78100</v>
      </c>
      <c r="AC22" s="107">
        <v>77303</v>
      </c>
      <c r="AD22" s="107">
        <v>64220</v>
      </c>
      <c r="AE22" s="107">
        <v>69519</v>
      </c>
      <c r="AF22" s="107">
        <v>68005</v>
      </c>
      <c r="AG22" s="107">
        <v>71227</v>
      </c>
      <c r="AH22" s="107">
        <v>78635</v>
      </c>
      <c r="AI22" s="107">
        <v>85959</v>
      </c>
      <c r="AJ22" s="107">
        <v>81453</v>
      </c>
      <c r="AK22" s="107">
        <v>74233</v>
      </c>
      <c r="AL22" s="175">
        <v>69343</v>
      </c>
      <c r="AM22" s="175">
        <v>71077</v>
      </c>
      <c r="AN22" s="175">
        <v>77638</v>
      </c>
    </row>
    <row r="23" spans="1:40" x14ac:dyDescent="0.35">
      <c r="A23" s="107" t="s">
        <v>392</v>
      </c>
      <c r="B23" s="108">
        <v>311553.65999999997</v>
      </c>
      <c r="C23" s="108">
        <v>320311.95</v>
      </c>
      <c r="D23" s="108">
        <v>311813.42</v>
      </c>
      <c r="E23" s="108">
        <v>282653.90000000002</v>
      </c>
      <c r="F23" s="108">
        <v>299257.45</v>
      </c>
      <c r="G23" s="108">
        <v>306662.27</v>
      </c>
      <c r="H23" s="108">
        <v>287039.03999999998</v>
      </c>
      <c r="I23" s="108">
        <v>285095.03999999998</v>
      </c>
      <c r="J23" s="108">
        <v>282643.77</v>
      </c>
      <c r="K23" s="108">
        <v>333385.18</v>
      </c>
      <c r="L23" s="108">
        <v>310009.69</v>
      </c>
      <c r="M23" s="108">
        <v>347950.14</v>
      </c>
      <c r="N23" s="108">
        <v>280475.27</v>
      </c>
      <c r="O23" s="108">
        <v>316665.49</v>
      </c>
      <c r="P23" s="108">
        <v>303785.05</v>
      </c>
      <c r="Q23" s="119">
        <v>310935.98</v>
      </c>
      <c r="R23" s="108">
        <v>288631.78999999998</v>
      </c>
      <c r="S23" s="108">
        <v>321911.48</v>
      </c>
      <c r="T23" s="108">
        <v>288623.98</v>
      </c>
      <c r="U23" s="108">
        <v>254317.89</v>
      </c>
      <c r="V23" s="108">
        <v>287567.43</v>
      </c>
      <c r="W23" s="108">
        <v>325943.14</v>
      </c>
      <c r="X23" s="108">
        <v>346417.12</v>
      </c>
      <c r="Y23" s="108">
        <v>342961.62</v>
      </c>
      <c r="Z23" s="108">
        <v>290520.58</v>
      </c>
      <c r="AA23" s="108">
        <v>311723.31</v>
      </c>
      <c r="AB23" s="119">
        <v>339626.48</v>
      </c>
      <c r="AC23" s="108">
        <v>336555.33</v>
      </c>
      <c r="AD23" s="108">
        <v>284030.23</v>
      </c>
      <c r="AE23" s="108">
        <v>301702.78999999998</v>
      </c>
      <c r="AF23" s="108">
        <v>369948.23</v>
      </c>
      <c r="AG23" s="108">
        <v>229431.19</v>
      </c>
      <c r="AH23" s="108">
        <v>295622.90999999997</v>
      </c>
      <c r="AI23" s="108">
        <v>359984.97</v>
      </c>
      <c r="AJ23" s="108">
        <v>352650.86</v>
      </c>
      <c r="AK23" s="108">
        <v>329056.62</v>
      </c>
      <c r="AL23" s="176">
        <v>311396.49</v>
      </c>
      <c r="AM23" s="177">
        <v>317683.81</v>
      </c>
      <c r="AN23" s="178">
        <v>343094.45</v>
      </c>
    </row>
    <row r="24" spans="1:40" x14ac:dyDescent="0.35">
      <c r="A24" s="107" t="s">
        <v>199</v>
      </c>
      <c r="Q24" s="120"/>
      <c r="AB24" s="120"/>
    </row>
    <row r="25" spans="1:40" x14ac:dyDescent="0.35">
      <c r="A25" s="107" t="s">
        <v>393</v>
      </c>
      <c r="B25" s="111">
        <v>43101</v>
      </c>
      <c r="C25" s="112">
        <v>43132</v>
      </c>
      <c r="D25" s="112">
        <v>43160</v>
      </c>
      <c r="E25" s="112">
        <v>43191</v>
      </c>
      <c r="F25" s="112">
        <v>43221</v>
      </c>
      <c r="G25" s="112">
        <v>43252</v>
      </c>
      <c r="H25" s="112">
        <v>43282</v>
      </c>
      <c r="I25" s="112">
        <v>43313</v>
      </c>
      <c r="J25" s="112">
        <v>43344</v>
      </c>
      <c r="K25" s="112">
        <v>43374</v>
      </c>
      <c r="L25" s="112">
        <v>43405</v>
      </c>
      <c r="M25" s="112">
        <v>43435</v>
      </c>
      <c r="N25" s="112">
        <v>43466</v>
      </c>
      <c r="O25" s="112">
        <v>43497</v>
      </c>
      <c r="P25" s="112">
        <v>43525</v>
      </c>
      <c r="Q25" s="117">
        <v>43574</v>
      </c>
      <c r="R25" s="112">
        <v>43586</v>
      </c>
      <c r="S25" s="112">
        <v>43617</v>
      </c>
      <c r="T25" s="112">
        <v>43647</v>
      </c>
      <c r="U25" s="112">
        <v>43678</v>
      </c>
      <c r="V25" s="112">
        <v>43709</v>
      </c>
      <c r="W25" s="112">
        <v>43739</v>
      </c>
      <c r="X25" s="112">
        <v>43770</v>
      </c>
      <c r="Y25" s="112">
        <v>43800</v>
      </c>
      <c r="Z25" s="112">
        <v>43831</v>
      </c>
      <c r="AA25" s="112">
        <v>43862</v>
      </c>
      <c r="AB25" s="117">
        <v>43891</v>
      </c>
      <c r="AC25" s="112">
        <v>43922</v>
      </c>
      <c r="AD25" s="112">
        <v>43952</v>
      </c>
      <c r="AE25" s="112">
        <v>43983</v>
      </c>
      <c r="AF25" s="112">
        <v>44013</v>
      </c>
      <c r="AG25" s="112">
        <v>44044</v>
      </c>
      <c r="AH25" s="112">
        <v>44075</v>
      </c>
      <c r="AI25" s="112">
        <v>44105</v>
      </c>
      <c r="AJ25" s="112">
        <v>44136</v>
      </c>
      <c r="AK25" s="112">
        <v>44166</v>
      </c>
      <c r="AL25" s="112">
        <v>44197</v>
      </c>
      <c r="AM25" s="112">
        <v>44228</v>
      </c>
      <c r="AN25" s="112">
        <v>44256</v>
      </c>
    </row>
    <row r="26" spans="1:40" s="44" customFormat="1" x14ac:dyDescent="0.35">
      <c r="A26" s="107" t="s">
        <v>542</v>
      </c>
      <c r="B26" s="109">
        <f>B18/B17</f>
        <v>3.3889034010762238</v>
      </c>
      <c r="C26" s="109">
        <f t="shared" ref="C26:AK26" si="0">C18/C17</f>
        <v>3.6668061293865382</v>
      </c>
      <c r="D26" s="109">
        <f t="shared" si="0"/>
        <v>3.4709596618483536</v>
      </c>
      <c r="E26" s="109">
        <f t="shared" si="0"/>
        <v>2.9777626977084095</v>
      </c>
      <c r="F26" s="109">
        <f t="shared" si="0"/>
        <v>3.0738360244552436</v>
      </c>
      <c r="G26" s="109">
        <f t="shared" si="0"/>
        <v>3.4043190416141238</v>
      </c>
      <c r="H26" s="109">
        <f t="shared" si="0"/>
        <v>3.931167948114441</v>
      </c>
      <c r="I26" s="109">
        <f t="shared" si="0"/>
        <v>3.8035478591415446</v>
      </c>
      <c r="J26" s="109">
        <f t="shared" si="0"/>
        <v>3.6108630561538058</v>
      </c>
      <c r="K26" s="109">
        <f t="shared" si="0"/>
        <v>3.8037704405791062</v>
      </c>
      <c r="L26" s="109">
        <f t="shared" si="0"/>
        <v>3.0405489706799749</v>
      </c>
      <c r="M26" s="109">
        <f t="shared" si="0"/>
        <v>3.5649148317407562</v>
      </c>
      <c r="N26" s="109">
        <f t="shared" si="0"/>
        <v>3.1053644830636351</v>
      </c>
      <c r="O26" s="109">
        <f t="shared" si="0"/>
        <v>3.3506419252559905</v>
      </c>
      <c r="P26" s="109">
        <f t="shared" si="0"/>
        <v>3.1508472814221853</v>
      </c>
      <c r="Q26" s="121">
        <f t="shared" si="0"/>
        <v>3.2222684054657869</v>
      </c>
      <c r="R26" s="109">
        <f t="shared" si="0"/>
        <v>2.8564966463890187</v>
      </c>
      <c r="S26" s="109">
        <f t="shared" si="0"/>
        <v>3.3828023152735045</v>
      </c>
      <c r="T26" s="109">
        <f t="shared" si="0"/>
        <v>3.6625914315569488</v>
      </c>
      <c r="U26" s="109">
        <f t="shared" si="0"/>
        <v>3.2451225873761085</v>
      </c>
      <c r="V26" s="109">
        <f t="shared" si="0"/>
        <v>3.6200644222776392</v>
      </c>
      <c r="W26" s="109">
        <f t="shared" si="0"/>
        <v>3.6073781974783374</v>
      </c>
      <c r="X26" s="109">
        <f t="shared" si="0"/>
        <v>3.1739722440429432</v>
      </c>
      <c r="Y26" s="109">
        <f t="shared" si="0"/>
        <v>2.9379679700499168</v>
      </c>
      <c r="Z26" s="109">
        <f t="shared" si="0"/>
        <v>3.1690293874172184</v>
      </c>
      <c r="AA26" s="109">
        <f t="shared" si="0"/>
        <v>3.2007765984985763</v>
      </c>
      <c r="AB26" s="121">
        <f t="shared" si="0"/>
        <v>3.3308161787524568</v>
      </c>
      <c r="AC26" s="109">
        <f t="shared" si="0"/>
        <v>3.6232385278480361</v>
      </c>
      <c r="AD26" s="109">
        <f t="shared" si="0"/>
        <v>3.4350770185051172</v>
      </c>
      <c r="AE26" s="109">
        <f t="shared" si="0"/>
        <v>3.3410828683612315</v>
      </c>
      <c r="AF26" s="109">
        <f t="shared" si="0"/>
        <v>4.7227507755946228</v>
      </c>
      <c r="AG26" s="109">
        <f t="shared" si="0"/>
        <v>4.3449461021715354</v>
      </c>
      <c r="AH26" s="109">
        <f t="shared" si="0"/>
        <v>4.2754822361276306</v>
      </c>
      <c r="AI26" s="109">
        <f t="shared" si="0"/>
        <v>4.4683439884512275</v>
      </c>
      <c r="AJ26" s="109">
        <f t="shared" si="0"/>
        <v>3.9720630002581978</v>
      </c>
      <c r="AK26" s="109">
        <f t="shared" si="0"/>
        <v>3.4130815150267599</v>
      </c>
      <c r="AL26" s="109">
        <f t="shared" ref="AL26:AN26" si="1">AL18/AL17</f>
        <v>3.4651078951434311</v>
      </c>
      <c r="AM26" s="109">
        <f t="shared" si="1"/>
        <v>3.2971600331674957</v>
      </c>
      <c r="AN26" s="109">
        <f t="shared" si="1"/>
        <v>3.2258994286890732</v>
      </c>
    </row>
    <row r="27" spans="1:40" s="44" customFormat="1" x14ac:dyDescent="0.35">
      <c r="A27" s="107" t="s">
        <v>543</v>
      </c>
      <c r="B27" s="110">
        <f t="shared" ref="B27:AK27" si="2">B22/B21</f>
        <v>18.219889792705327</v>
      </c>
      <c r="C27" s="110">
        <f t="shared" si="2"/>
        <v>19.048145224940804</v>
      </c>
      <c r="D27" s="110">
        <f t="shared" si="2"/>
        <v>18.336644014636697</v>
      </c>
      <c r="E27" s="110">
        <f t="shared" si="2"/>
        <v>16.211352341093381</v>
      </c>
      <c r="F27" s="110">
        <f t="shared" si="2"/>
        <v>18.017562254259502</v>
      </c>
      <c r="G27" s="110">
        <f t="shared" si="2"/>
        <v>18.099127676447264</v>
      </c>
      <c r="H27" s="110">
        <f t="shared" si="2"/>
        <v>16.63027888446215</v>
      </c>
      <c r="I27" s="110">
        <f t="shared" si="2"/>
        <v>17.183333333333334</v>
      </c>
      <c r="J27" s="110">
        <f t="shared" si="2"/>
        <v>17.079382579933849</v>
      </c>
      <c r="K27" s="110">
        <f t="shared" si="2"/>
        <v>19.937466878643349</v>
      </c>
      <c r="L27" s="110">
        <f t="shared" si="2"/>
        <v>18.189366160293346</v>
      </c>
      <c r="M27" s="110">
        <f t="shared" si="2"/>
        <v>20.701726844583987</v>
      </c>
      <c r="N27" s="110">
        <f t="shared" si="2"/>
        <v>15.98300209205021</v>
      </c>
      <c r="O27" s="110">
        <f t="shared" si="2"/>
        <v>18.496336996336996</v>
      </c>
      <c r="P27" s="110">
        <f t="shared" si="2"/>
        <v>17.536235662148069</v>
      </c>
      <c r="Q27" s="122">
        <f t="shared" si="2"/>
        <v>18.224146981627296</v>
      </c>
      <c r="R27" s="110">
        <f t="shared" si="2"/>
        <v>16.477124183006534</v>
      </c>
      <c r="S27" s="110">
        <f t="shared" si="2"/>
        <v>19.031340531998946</v>
      </c>
      <c r="T27" s="110">
        <f t="shared" si="2"/>
        <v>16.568498553773338</v>
      </c>
      <c r="U27" s="110">
        <f t="shared" si="2"/>
        <v>14.363296879167779</v>
      </c>
      <c r="V27" s="110">
        <f t="shared" si="2"/>
        <v>16.808222811671087</v>
      </c>
      <c r="W27" s="110">
        <f t="shared" si="2"/>
        <v>18.643435134429652</v>
      </c>
      <c r="X27" s="110">
        <f t="shared" si="2"/>
        <v>20.133490073145246</v>
      </c>
      <c r="Y27" s="110">
        <f t="shared" si="2"/>
        <v>18.211453744493394</v>
      </c>
      <c r="Z27" s="110">
        <f t="shared" si="2"/>
        <v>16.639084048920115</v>
      </c>
      <c r="AA27" s="110">
        <f t="shared" si="2"/>
        <v>18.494973544973544</v>
      </c>
      <c r="AB27" s="122">
        <f t="shared" si="2"/>
        <v>20.28044663723708</v>
      </c>
      <c r="AC27" s="110">
        <f t="shared" si="2"/>
        <v>19.949161290322582</v>
      </c>
      <c r="AD27" s="110">
        <f t="shared" si="2"/>
        <v>16.615782664941786</v>
      </c>
      <c r="AE27" s="110">
        <f t="shared" si="2"/>
        <v>18.028786307053942</v>
      </c>
      <c r="AF27" s="110">
        <f t="shared" si="2"/>
        <v>17.599637681159422</v>
      </c>
      <c r="AG27" s="110">
        <f t="shared" si="2"/>
        <v>18.803326293558605</v>
      </c>
      <c r="AH27" s="110">
        <f t="shared" si="2"/>
        <v>20.361211807353701</v>
      </c>
      <c r="AI27" s="110">
        <f t="shared" si="2"/>
        <v>22.125868725868727</v>
      </c>
      <c r="AJ27" s="110">
        <f t="shared" si="2"/>
        <v>21.058169596690796</v>
      </c>
      <c r="AK27" s="110">
        <f t="shared" si="2"/>
        <v>19.097761770002574</v>
      </c>
      <c r="AL27" s="110">
        <f t="shared" ref="AL27:AN27" si="3">AL22/AL21</f>
        <v>17.918087855297159</v>
      </c>
      <c r="AM27" s="110">
        <f t="shared" si="3"/>
        <v>18.557963446475195</v>
      </c>
      <c r="AN27" s="110">
        <f t="shared" si="3"/>
        <v>20.04595920475084</v>
      </c>
    </row>
    <row r="28" spans="1:40" x14ac:dyDescent="0.35">
      <c r="A28" s="107" t="s">
        <v>394</v>
      </c>
      <c r="B28" s="113">
        <f>B3/B2</f>
        <v>22.12681354110693</v>
      </c>
      <c r="C28" s="113">
        <f t="shared" ref="C28:AK28" si="4">C3/C2</f>
        <v>22.648924731182795</v>
      </c>
      <c r="D28" s="113">
        <f t="shared" si="4"/>
        <v>21.917115177610334</v>
      </c>
      <c r="E28" s="113">
        <f t="shared" si="4"/>
        <v>21.841509433962266</v>
      </c>
      <c r="F28" s="113">
        <f t="shared" si="4"/>
        <v>21.534584450402146</v>
      </c>
      <c r="G28" s="113">
        <f t="shared" si="4"/>
        <v>25.751214247166757</v>
      </c>
      <c r="H28" s="113">
        <f t="shared" si="4"/>
        <v>26.23890967397114</v>
      </c>
      <c r="I28" s="113">
        <f t="shared" si="4"/>
        <v>28.257995735607675</v>
      </c>
      <c r="J28" s="113">
        <f t="shared" si="4"/>
        <v>24.815762538382806</v>
      </c>
      <c r="K28" s="113">
        <f t="shared" si="4"/>
        <v>25.66128218071681</v>
      </c>
      <c r="L28" s="113">
        <f t="shared" si="4"/>
        <v>21.128140703517587</v>
      </c>
      <c r="M28" s="113">
        <f t="shared" si="4"/>
        <v>23.122551481667504</v>
      </c>
      <c r="N28" s="113">
        <f t="shared" si="4"/>
        <v>18.865258924082454</v>
      </c>
      <c r="O28" s="113">
        <f t="shared" si="4"/>
        <v>18.764264264264263</v>
      </c>
      <c r="P28" s="113">
        <f t="shared" si="4"/>
        <v>19.003493013972054</v>
      </c>
      <c r="Q28" s="123">
        <f t="shared" si="4"/>
        <v>20.12202380952381</v>
      </c>
      <c r="R28" s="113">
        <f t="shared" si="4"/>
        <v>18.133795837462834</v>
      </c>
      <c r="S28" s="113">
        <f t="shared" si="4"/>
        <v>21.743463246176617</v>
      </c>
      <c r="T28" s="113">
        <f t="shared" si="4"/>
        <v>23.312865497076022</v>
      </c>
      <c r="U28" s="113">
        <f t="shared" si="4"/>
        <v>20.577532405184829</v>
      </c>
      <c r="V28" s="113">
        <f t="shared" si="4"/>
        <v>22.768752986144289</v>
      </c>
      <c r="W28" s="113">
        <f t="shared" si="4"/>
        <v>21.030432715168807</v>
      </c>
      <c r="X28" s="113">
        <f t="shared" si="4"/>
        <v>22.550524308865587</v>
      </c>
      <c r="Y28" s="113">
        <f t="shared" si="4"/>
        <v>17.909652876842607</v>
      </c>
      <c r="Z28" s="113">
        <f t="shared" si="4"/>
        <v>17.364922206506364</v>
      </c>
      <c r="AA28" s="113">
        <f t="shared" si="4"/>
        <v>19.854186265286923</v>
      </c>
      <c r="AB28" s="123">
        <f t="shared" si="4"/>
        <v>19.275813295615276</v>
      </c>
      <c r="AC28" s="113">
        <f t="shared" si="4"/>
        <v>24.142124883504195</v>
      </c>
      <c r="AD28" s="113">
        <f t="shared" si="4"/>
        <v>16.317586529466791</v>
      </c>
      <c r="AE28" s="113">
        <f t="shared" si="4"/>
        <v>16.24860594795539</v>
      </c>
      <c r="AF28" s="113">
        <f t="shared" si="4"/>
        <v>25.094313453536756</v>
      </c>
      <c r="AG28" s="113">
        <f t="shared" si="4"/>
        <v>26.732967535436671</v>
      </c>
      <c r="AH28" s="113">
        <f t="shared" si="4"/>
        <v>28.80594965675057</v>
      </c>
      <c r="AI28" s="113">
        <f t="shared" si="4"/>
        <v>29.287011807447776</v>
      </c>
      <c r="AJ28" s="113">
        <f t="shared" si="4"/>
        <v>22.957504520795659</v>
      </c>
      <c r="AK28" s="113">
        <f t="shared" si="4"/>
        <v>17.625112917795846</v>
      </c>
      <c r="AL28" s="113">
        <f t="shared" ref="AL28:AN28" si="5">AL3/AL2</f>
        <v>16.737127371273711</v>
      </c>
      <c r="AM28" s="113">
        <f t="shared" si="5"/>
        <v>16.369397917609778</v>
      </c>
      <c r="AN28" s="113">
        <f t="shared" si="5"/>
        <v>17.001355013550135</v>
      </c>
    </row>
    <row r="29" spans="1:40" x14ac:dyDescent="0.35">
      <c r="A29" s="107" t="s">
        <v>395</v>
      </c>
      <c r="B29" s="113">
        <f>B6/B5</f>
        <v>638.20000000000005</v>
      </c>
      <c r="C29" s="113">
        <f t="shared" ref="C29:AK29" si="6">C6/C5</f>
        <v>640.79999999999995</v>
      </c>
      <c r="D29" s="113">
        <f t="shared" si="6"/>
        <v>685.4</v>
      </c>
      <c r="E29" s="113">
        <f t="shared" si="6"/>
        <v>652.4</v>
      </c>
      <c r="F29" s="113">
        <f t="shared" si="6"/>
        <v>697.8</v>
      </c>
      <c r="G29" s="113">
        <f t="shared" si="6"/>
        <v>1015.4</v>
      </c>
      <c r="H29" s="113">
        <f t="shared" si="6"/>
        <v>930.8</v>
      </c>
      <c r="I29" s="113">
        <f t="shared" si="6"/>
        <v>987.2</v>
      </c>
      <c r="J29" s="113">
        <f t="shared" si="6"/>
        <v>1076</v>
      </c>
      <c r="K29" s="113">
        <f t="shared" si="6"/>
        <v>842.4</v>
      </c>
      <c r="L29" s="113">
        <f t="shared" si="6"/>
        <v>716</v>
      </c>
      <c r="M29" s="113">
        <f t="shared" si="6"/>
        <v>855.8</v>
      </c>
      <c r="N29" s="113">
        <f t="shared" si="6"/>
        <v>744.2</v>
      </c>
      <c r="O29" s="113">
        <f t="shared" si="6"/>
        <v>841.25</v>
      </c>
      <c r="P29" s="113">
        <f t="shared" si="6"/>
        <v>651.75</v>
      </c>
      <c r="Q29" s="123">
        <f t="shared" si="6"/>
        <v>671.6</v>
      </c>
      <c r="R29" s="113">
        <f t="shared" si="6"/>
        <v>674.2</v>
      </c>
      <c r="S29" s="113">
        <f t="shared" si="6"/>
        <v>1048.4000000000001</v>
      </c>
      <c r="T29" s="113">
        <f t="shared" si="6"/>
        <v>836.8</v>
      </c>
      <c r="U29" s="113">
        <f t="shared" si="6"/>
        <v>994.6</v>
      </c>
      <c r="V29" s="113">
        <f t="shared" si="6"/>
        <v>1230.2</v>
      </c>
      <c r="W29" s="113">
        <f t="shared" si="6"/>
        <v>901.8</v>
      </c>
      <c r="X29" s="113">
        <f t="shared" si="6"/>
        <v>960.8</v>
      </c>
      <c r="Y29" s="113">
        <f t="shared" si="6"/>
        <v>710.4</v>
      </c>
      <c r="Z29" s="113">
        <f t="shared" si="6"/>
        <v>871.2</v>
      </c>
      <c r="AA29" s="113">
        <f t="shared" si="6"/>
        <v>580.79999999999995</v>
      </c>
      <c r="AB29" s="123">
        <f t="shared" si="6"/>
        <v>1112.8</v>
      </c>
      <c r="AC29" s="113">
        <f t="shared" si="6"/>
        <v>813.2</v>
      </c>
      <c r="AD29" s="113">
        <f t="shared" si="6"/>
        <v>1499.25</v>
      </c>
      <c r="AE29" s="113">
        <f t="shared" si="6"/>
        <v>1221.5</v>
      </c>
      <c r="AF29" s="113">
        <f t="shared" si="6"/>
        <v>1234</v>
      </c>
      <c r="AG29" s="113">
        <f t="shared" si="6"/>
        <v>1528.8</v>
      </c>
      <c r="AH29" s="113">
        <f t="shared" si="6"/>
        <v>1426.8</v>
      </c>
      <c r="AI29" s="113">
        <f t="shared" si="6"/>
        <v>1275</v>
      </c>
      <c r="AJ29" s="113">
        <f t="shared" si="6"/>
        <v>1300.8</v>
      </c>
      <c r="AK29" s="113">
        <f t="shared" si="6"/>
        <v>1107</v>
      </c>
      <c r="AL29" s="113">
        <f t="shared" ref="AL29:AN29" si="7">AL6/AL5</f>
        <v>1147.2</v>
      </c>
      <c r="AM29" s="113">
        <f t="shared" si="7"/>
        <v>1077.2</v>
      </c>
      <c r="AN29" s="113">
        <f t="shared" si="7"/>
        <v>1023.2</v>
      </c>
    </row>
    <row r="30" spans="1:40" x14ac:dyDescent="0.35">
      <c r="A30" s="107" t="s">
        <v>396</v>
      </c>
      <c r="B30" s="113">
        <f>B9/B8</f>
        <v>1.2709163346613546</v>
      </c>
      <c r="C30" s="113">
        <f t="shared" ref="C30:AK30" si="8">C9/C8</f>
        <v>1.69</v>
      </c>
      <c r="D30" s="113">
        <f t="shared" si="8"/>
        <v>0.33532934131736525</v>
      </c>
      <c r="E30" s="113">
        <f t="shared" si="8"/>
        <v>0.74650698602794407</v>
      </c>
      <c r="F30" s="113">
        <f t="shared" si="8"/>
        <v>2.1440000000000001</v>
      </c>
      <c r="G30" s="113">
        <f t="shared" si="8"/>
        <v>16.267326732673268</v>
      </c>
      <c r="H30" s="113">
        <f t="shared" si="8"/>
        <v>30.948919449901769</v>
      </c>
      <c r="I30" s="113">
        <f t="shared" si="8"/>
        <v>46.675146771037184</v>
      </c>
      <c r="J30" s="113">
        <f t="shared" si="8"/>
        <v>40.833005893909629</v>
      </c>
      <c r="K30" s="113">
        <f t="shared" si="8"/>
        <v>39.195694716242663</v>
      </c>
      <c r="L30" s="113">
        <f t="shared" si="8"/>
        <v>21.697855750487328</v>
      </c>
      <c r="M30" s="113">
        <f t="shared" si="8"/>
        <v>10.81532416502947</v>
      </c>
      <c r="N30" s="113">
        <f t="shared" si="8"/>
        <v>0.74103585657370519</v>
      </c>
      <c r="O30" s="113">
        <f t="shared" si="8"/>
        <v>0.42284569138276551</v>
      </c>
      <c r="P30" s="113">
        <f t="shared" si="8"/>
        <v>0.72929292929292933</v>
      </c>
      <c r="Q30" s="123">
        <f t="shared" si="8"/>
        <v>0.9141716566866267</v>
      </c>
      <c r="R30" s="113">
        <f t="shared" si="8"/>
        <v>2.5539999999999998</v>
      </c>
      <c r="S30" s="113">
        <f t="shared" si="8"/>
        <v>15.109780439121757</v>
      </c>
      <c r="T30" s="113">
        <f t="shared" si="8"/>
        <v>19.13555992141454</v>
      </c>
      <c r="U30" s="113">
        <f t="shared" si="8"/>
        <v>35.976424361493123</v>
      </c>
      <c r="V30" s="113">
        <f t="shared" si="8"/>
        <v>50.421259842519682</v>
      </c>
      <c r="W30" s="113">
        <f t="shared" si="8"/>
        <v>53.667326732673267</v>
      </c>
      <c r="X30" s="113">
        <f t="shared" si="8"/>
        <v>35.692759295499023</v>
      </c>
      <c r="Y30" s="113">
        <f t="shared" si="8"/>
        <v>10.230919765166341</v>
      </c>
      <c r="Z30" s="113">
        <f t="shared" si="8"/>
        <v>1.9763313609467457</v>
      </c>
      <c r="AA30" s="113">
        <f t="shared" si="8"/>
        <v>2.0099009900990099</v>
      </c>
      <c r="AB30" s="123">
        <f t="shared" si="8"/>
        <v>0.78087649402390436</v>
      </c>
      <c r="AC30" s="113">
        <f t="shared" si="8"/>
        <v>3.3386138613861385</v>
      </c>
      <c r="AD30" s="113">
        <f t="shared" si="8"/>
        <v>4.2300000000000004</v>
      </c>
      <c r="AE30" s="113">
        <f t="shared" si="8"/>
        <v>9.3432539682539684</v>
      </c>
      <c r="AF30" s="113">
        <f t="shared" si="8"/>
        <v>40.296296296296298</v>
      </c>
      <c r="AG30" s="113">
        <f t="shared" si="8"/>
        <v>87.206759443339962</v>
      </c>
      <c r="AH30" s="113">
        <f t="shared" si="8"/>
        <v>46.0625</v>
      </c>
      <c r="AI30" s="113">
        <f t="shared" si="8"/>
        <v>60.665314401622716</v>
      </c>
      <c r="AJ30" s="113">
        <f t="shared" si="8"/>
        <v>23.407258064516128</v>
      </c>
      <c r="AK30" s="113">
        <f t="shared" si="8"/>
        <v>1.6398390342052314</v>
      </c>
      <c r="AL30" s="113">
        <f t="shared" ref="AL30:AN30" si="9">AL9/AL8</f>
        <v>0.61508704061895547</v>
      </c>
      <c r="AM30" s="113">
        <f t="shared" si="9"/>
        <v>0.64313725490196083</v>
      </c>
      <c r="AN30" s="113">
        <f t="shared" si="9"/>
        <v>0.39370078740157483</v>
      </c>
    </row>
    <row r="31" spans="1:40" x14ac:dyDescent="0.35">
      <c r="A31" s="107" t="s">
        <v>397</v>
      </c>
      <c r="B31" s="113">
        <f>B12/B11</f>
        <v>126.46866485013624</v>
      </c>
      <c r="C31" s="113">
        <f t="shared" ref="C31:AK31" si="10">C12/C11</f>
        <v>148.26158038147139</v>
      </c>
      <c r="D31" s="113">
        <f t="shared" si="10"/>
        <v>158.58152173913044</v>
      </c>
      <c r="E31" s="113">
        <f t="shared" si="10"/>
        <v>120.36684782608695</v>
      </c>
      <c r="F31" s="113">
        <f t="shared" si="10"/>
        <v>138.13172043010752</v>
      </c>
      <c r="G31" s="113">
        <f t="shared" si="10"/>
        <v>157.51212938005392</v>
      </c>
      <c r="H31" s="113">
        <f t="shared" si="10"/>
        <v>177.30727762803235</v>
      </c>
      <c r="I31" s="113">
        <f t="shared" si="10"/>
        <v>159.5159574468085</v>
      </c>
      <c r="J31" s="113">
        <f t="shared" si="10"/>
        <v>200.77718832891247</v>
      </c>
      <c r="K31" s="113">
        <f t="shared" si="10"/>
        <v>201.98425196850394</v>
      </c>
      <c r="L31" s="113">
        <f t="shared" si="10"/>
        <v>147.43080939947779</v>
      </c>
      <c r="M31" s="113">
        <f t="shared" si="10"/>
        <v>147.66404199475065</v>
      </c>
      <c r="N31" s="113">
        <f t="shared" si="10"/>
        <v>111.70526315789473</v>
      </c>
      <c r="O31" s="113">
        <f t="shared" si="10"/>
        <v>133.62169312169311</v>
      </c>
      <c r="P31" s="113">
        <f t="shared" si="10"/>
        <v>100.22955145118733</v>
      </c>
      <c r="Q31" s="123">
        <f t="shared" si="10"/>
        <v>119.08201058201058</v>
      </c>
      <c r="R31" s="113">
        <f t="shared" si="10"/>
        <v>136.33773087071239</v>
      </c>
      <c r="S31" s="113">
        <f t="shared" si="10"/>
        <v>129.8031496062992</v>
      </c>
      <c r="T31" s="113">
        <f t="shared" si="10"/>
        <v>106.75853018372703</v>
      </c>
      <c r="U31" s="113">
        <f t="shared" si="10"/>
        <v>162.68700265251991</v>
      </c>
      <c r="V31" s="113">
        <f t="shared" si="10"/>
        <v>170.256</v>
      </c>
      <c r="W31" s="113">
        <f t="shared" si="10"/>
        <v>171.57294429708222</v>
      </c>
      <c r="X31" s="113">
        <f t="shared" si="10"/>
        <v>160.79310344827587</v>
      </c>
      <c r="Y31" s="113">
        <f t="shared" si="10"/>
        <v>120.87830687830687</v>
      </c>
      <c r="Z31" s="113">
        <f t="shared" si="10"/>
        <v>88.198412698412696</v>
      </c>
      <c r="AA31" s="113">
        <f t="shared" si="10"/>
        <v>129.2340425531915</v>
      </c>
      <c r="AB31" s="123">
        <f t="shared" si="10"/>
        <v>159.95212765957447</v>
      </c>
      <c r="AC31" s="113">
        <f t="shared" si="10"/>
        <v>129.76</v>
      </c>
      <c r="AD31" s="113">
        <f t="shared" si="10"/>
        <v>80.510752688172047</v>
      </c>
      <c r="AE31" s="113">
        <f t="shared" si="10"/>
        <v>128.48395721925132</v>
      </c>
      <c r="AF31" s="113">
        <f t="shared" si="10"/>
        <v>128.27807486631016</v>
      </c>
      <c r="AG31" s="113">
        <f t="shared" si="10"/>
        <v>241.17796610169492</v>
      </c>
      <c r="AH31" s="113">
        <f t="shared" si="10"/>
        <v>208.33431952662721</v>
      </c>
      <c r="AI31" s="113">
        <f t="shared" si="10"/>
        <v>217.5310734463277</v>
      </c>
      <c r="AJ31" s="113">
        <f t="shared" si="10"/>
        <v>163.15449438202248</v>
      </c>
      <c r="AK31" s="113">
        <f t="shared" si="10"/>
        <v>119.6056338028169</v>
      </c>
      <c r="AL31" s="113">
        <f t="shared" ref="AL31:AN31" si="11">AL12/AL11</f>
        <v>93.708215297450423</v>
      </c>
      <c r="AM31" s="113">
        <f t="shared" si="11"/>
        <v>101.86158192090396</v>
      </c>
      <c r="AN31" s="113">
        <f t="shared" si="11"/>
        <v>112.63841807909604</v>
      </c>
    </row>
    <row r="32" spans="1:40" x14ac:dyDescent="0.35">
      <c r="A32" s="107" t="s">
        <v>199</v>
      </c>
    </row>
    <row r="34" spans="2:3" x14ac:dyDescent="0.35">
      <c r="C34" s="107"/>
    </row>
    <row r="35" spans="2:3" x14ac:dyDescent="0.35">
      <c r="B35" s="114"/>
      <c r="C35" s="115"/>
    </row>
    <row r="36" spans="2:3" x14ac:dyDescent="0.35">
      <c r="B36" s="116"/>
      <c r="C36" s="115"/>
    </row>
    <row r="37" spans="2:3" x14ac:dyDescent="0.35">
      <c r="B37" s="116"/>
      <c r="C37" s="115"/>
    </row>
    <row r="38" spans="2:3" x14ac:dyDescent="0.35">
      <c r="B38" s="116"/>
      <c r="C38" s="115"/>
    </row>
    <row r="39" spans="2:3" x14ac:dyDescent="0.35">
      <c r="B39" s="116"/>
      <c r="C39" s="115"/>
    </row>
    <row r="40" spans="2:3" x14ac:dyDescent="0.35">
      <c r="B40" s="116"/>
      <c r="C40" s="115"/>
    </row>
    <row r="41" spans="2:3" x14ac:dyDescent="0.35">
      <c r="B41" s="116"/>
      <c r="C41" s="115"/>
    </row>
    <row r="42" spans="2:3" x14ac:dyDescent="0.35">
      <c r="B42" s="116"/>
      <c r="C42" s="115"/>
    </row>
    <row r="43" spans="2:3" x14ac:dyDescent="0.35">
      <c r="B43" s="116"/>
      <c r="C43" s="115"/>
    </row>
    <row r="44" spans="2:3" x14ac:dyDescent="0.35">
      <c r="B44" s="116"/>
      <c r="C44" s="115"/>
    </row>
    <row r="45" spans="2:3" x14ac:dyDescent="0.35">
      <c r="B45" s="116"/>
      <c r="C45" s="115"/>
    </row>
    <row r="46" spans="2:3" x14ac:dyDescent="0.35">
      <c r="B46" s="116"/>
      <c r="C46" s="115"/>
    </row>
    <row r="47" spans="2:3" x14ac:dyDescent="0.35">
      <c r="B47" s="116"/>
      <c r="C47" s="115"/>
    </row>
  </sheetData>
  <pageMargins left="0.7" right="0.7" top="0.75" bottom="0.75" header="0.3" footer="0.3"/>
  <pageSetup orientation="portrait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B5C8-7864-49E3-B79A-1209BC539FED}">
  <dimension ref="A1:Z169"/>
  <sheetViews>
    <sheetView topLeftCell="E1" workbookViewId="0">
      <selection activeCell="T8" sqref="T8"/>
    </sheetView>
  </sheetViews>
  <sheetFormatPr defaultColWidth="9.1796875" defaultRowHeight="14.5" x14ac:dyDescent="0.35"/>
  <cols>
    <col min="1" max="1" width="55.54296875" style="125" bestFit="1" customWidth="1"/>
    <col min="2" max="2" width="11.81640625" style="138" bestFit="1" customWidth="1"/>
    <col min="3" max="3" width="11.81640625" style="125" bestFit="1" customWidth="1"/>
    <col min="4" max="4" width="9.81640625" style="126" bestFit="1" customWidth="1"/>
    <col min="5" max="5" width="8.7265625" style="126" bestFit="1" customWidth="1"/>
    <col min="6" max="6" width="37.81640625" style="125" customWidth="1"/>
    <col min="7" max="7" width="10.81640625" style="125" bestFit="1" customWidth="1"/>
    <col min="8" max="8" width="11.26953125" style="141" bestFit="1" customWidth="1"/>
    <col min="9" max="9" width="12.26953125" style="125" bestFit="1" customWidth="1"/>
    <col min="10" max="12" width="9.1796875" style="125"/>
    <col min="13" max="13" width="31.7265625" style="125" bestFit="1" customWidth="1"/>
    <col min="14" max="14" width="14.54296875" style="125" bestFit="1" customWidth="1"/>
    <col min="15" max="15" width="1.7265625" style="125" customWidth="1"/>
    <col min="16" max="16" width="14.54296875" style="125" bestFit="1" customWidth="1"/>
    <col min="17" max="17" width="1.7265625" style="125" customWidth="1"/>
    <col min="18" max="18" width="14.54296875" style="125" bestFit="1" customWidth="1"/>
    <col min="19" max="19" width="1.7265625" style="125" customWidth="1"/>
    <col min="20" max="20" width="14.54296875" style="125" bestFit="1" customWidth="1"/>
    <col min="21" max="21" width="1.7265625" style="125" customWidth="1"/>
    <col min="22" max="22" width="14.26953125" style="125" bestFit="1" customWidth="1"/>
    <col min="23" max="23" width="1.7265625" style="125" customWidth="1"/>
    <col min="24" max="24" width="13.7265625" style="125" bestFit="1" customWidth="1"/>
    <col min="25" max="25" width="9.1796875" style="125"/>
    <col min="26" max="26" width="12.26953125" style="125" bestFit="1" customWidth="1"/>
    <col min="27" max="16384" width="9.1796875" style="125"/>
  </cols>
  <sheetData>
    <row r="1" spans="1:26" x14ac:dyDescent="0.35">
      <c r="A1" s="127" t="s">
        <v>513</v>
      </c>
      <c r="B1" s="128" t="s">
        <v>336</v>
      </c>
      <c r="C1" s="129" t="s">
        <v>189</v>
      </c>
      <c r="D1" s="130" t="s">
        <v>337</v>
      </c>
      <c r="E1" s="130" t="s">
        <v>338</v>
      </c>
      <c r="F1" s="129" t="s">
        <v>190</v>
      </c>
      <c r="G1" s="129" t="s">
        <v>191</v>
      </c>
      <c r="H1" s="139" t="s">
        <v>514</v>
      </c>
      <c r="I1" s="132" t="s">
        <v>515</v>
      </c>
      <c r="J1" s="131" t="s">
        <v>398</v>
      </c>
      <c r="T1" s="182" t="s">
        <v>521</v>
      </c>
      <c r="U1" s="182"/>
      <c r="V1" s="182"/>
      <c r="W1" s="126"/>
      <c r="X1" s="126" t="s">
        <v>522</v>
      </c>
      <c r="Y1" s="126"/>
      <c r="Z1" s="149"/>
    </row>
    <row r="2" spans="1:26" x14ac:dyDescent="0.35">
      <c r="A2" s="127" t="s">
        <v>399</v>
      </c>
      <c r="B2" s="133">
        <v>42461</v>
      </c>
      <c r="C2" s="134" t="s">
        <v>400</v>
      </c>
      <c r="D2" s="135" t="s">
        <v>340</v>
      </c>
      <c r="E2" s="135" t="s">
        <v>401</v>
      </c>
      <c r="F2" s="136" t="s">
        <v>402</v>
      </c>
      <c r="G2" s="134" t="s">
        <v>403</v>
      </c>
      <c r="H2" s="140">
        <v>-54.78</v>
      </c>
      <c r="I2" s="127"/>
      <c r="J2" s="137" t="s">
        <v>398</v>
      </c>
      <c r="M2" s="145" t="s">
        <v>513</v>
      </c>
      <c r="P2" s="146">
        <v>42825</v>
      </c>
      <c r="Q2" s="146"/>
      <c r="R2" s="146">
        <v>43190</v>
      </c>
      <c r="S2" s="146"/>
      <c r="T2" s="146">
        <v>43555</v>
      </c>
      <c r="U2" s="146"/>
      <c r="V2" s="147">
        <v>43921</v>
      </c>
      <c r="W2" s="147"/>
      <c r="X2" s="147">
        <v>44286</v>
      </c>
      <c r="Y2" s="124"/>
      <c r="Z2" s="150" t="s">
        <v>520</v>
      </c>
    </row>
    <row r="3" spans="1:26" x14ac:dyDescent="0.35">
      <c r="A3" s="127" t="s">
        <v>399</v>
      </c>
      <c r="B3" s="133">
        <v>42490</v>
      </c>
      <c r="C3" s="136" t="s">
        <v>404</v>
      </c>
      <c r="D3" s="135" t="s">
        <v>340</v>
      </c>
      <c r="E3" s="135" t="s">
        <v>401</v>
      </c>
      <c r="F3" s="136" t="s">
        <v>402</v>
      </c>
      <c r="G3" s="136" t="s">
        <v>403</v>
      </c>
      <c r="H3" s="140">
        <v>-94.99</v>
      </c>
      <c r="I3" s="127"/>
      <c r="J3" s="137" t="s">
        <v>398</v>
      </c>
      <c r="M3" s="127" t="s">
        <v>518</v>
      </c>
      <c r="P3" s="144">
        <f>I150</f>
        <v>-126.61</v>
      </c>
      <c r="Q3" s="144"/>
      <c r="R3" s="144">
        <f>I156</f>
        <v>-300</v>
      </c>
      <c r="S3" s="144"/>
      <c r="T3" s="144">
        <f>I168</f>
        <v>-114228.81999999999</v>
      </c>
      <c r="U3" s="144"/>
      <c r="V3" s="144">
        <v>-21919.15</v>
      </c>
      <c r="W3" s="144"/>
      <c r="X3" s="144">
        <v>-1555.09</v>
      </c>
      <c r="Y3"/>
      <c r="Z3" s="151">
        <f>AVERAGE(P3:Y3)</f>
        <v>-27625.933999999997</v>
      </c>
    </row>
    <row r="4" spans="1:26" x14ac:dyDescent="0.35">
      <c r="A4" s="127" t="s">
        <v>399</v>
      </c>
      <c r="B4" s="133">
        <v>42490</v>
      </c>
      <c r="C4" s="134" t="s">
        <v>405</v>
      </c>
      <c r="D4" s="135" t="s">
        <v>340</v>
      </c>
      <c r="E4" s="135" t="s">
        <v>341</v>
      </c>
      <c r="F4" s="136" t="s">
        <v>406</v>
      </c>
      <c r="G4" s="134" t="s">
        <v>398</v>
      </c>
      <c r="H4" s="140">
        <v>439.98</v>
      </c>
      <c r="I4" s="137"/>
      <c r="J4" s="127"/>
      <c r="K4" s="137" t="s">
        <v>398</v>
      </c>
      <c r="M4" s="127" t="s">
        <v>517</v>
      </c>
      <c r="P4" s="144">
        <f>I120</f>
        <v>-111.14000000000001</v>
      </c>
      <c r="Q4" s="144"/>
      <c r="R4" s="144">
        <f>I128</f>
        <v>-241.14000000000001</v>
      </c>
      <c r="S4" s="144"/>
      <c r="T4" s="144">
        <f>I138</f>
        <v>-3721.6699999999996</v>
      </c>
      <c r="U4" s="144"/>
      <c r="V4" s="144">
        <v>-12761.53</v>
      </c>
      <c r="W4" s="144"/>
      <c r="X4" s="144">
        <v>-6897.85</v>
      </c>
      <c r="Y4"/>
      <c r="Z4" s="151">
        <f t="shared" ref="Z4:Z6" si="0">AVERAGE(P4:Y4)</f>
        <v>-4746.6660000000002</v>
      </c>
    </row>
    <row r="5" spans="1:26" x14ac:dyDescent="0.35">
      <c r="A5" s="127" t="s">
        <v>399</v>
      </c>
      <c r="B5" s="133">
        <v>42492</v>
      </c>
      <c r="C5" s="134" t="s">
        <v>407</v>
      </c>
      <c r="D5" s="135" t="s">
        <v>340</v>
      </c>
      <c r="E5" s="135" t="s">
        <v>401</v>
      </c>
      <c r="F5" s="136" t="s">
        <v>402</v>
      </c>
      <c r="G5" s="134" t="s">
        <v>403</v>
      </c>
      <c r="H5" s="140">
        <v>-54.65</v>
      </c>
      <c r="I5" s="127"/>
      <c r="J5" s="137" t="s">
        <v>398</v>
      </c>
      <c r="M5" s="127" t="s">
        <v>516</v>
      </c>
      <c r="P5" s="140">
        <f>I38</f>
        <v>4678.28</v>
      </c>
      <c r="Q5" s="140"/>
      <c r="R5" s="140">
        <f>I76</f>
        <v>6905.2500000000009</v>
      </c>
      <c r="S5" s="140"/>
      <c r="T5" s="140">
        <f>I111</f>
        <v>-70335.740000000005</v>
      </c>
      <c r="U5" s="140"/>
      <c r="V5" s="140">
        <v>-52548.09</v>
      </c>
      <c r="W5" s="140"/>
      <c r="X5" s="140">
        <v>-4896.8500000000004</v>
      </c>
      <c r="Y5"/>
      <c r="Z5" s="151">
        <f t="shared" si="0"/>
        <v>-23239.43</v>
      </c>
    </row>
    <row r="6" spans="1:26" x14ac:dyDescent="0.35">
      <c r="A6" s="127" t="s">
        <v>399</v>
      </c>
      <c r="B6" s="133">
        <v>42521</v>
      </c>
      <c r="C6" s="134" t="s">
        <v>408</v>
      </c>
      <c r="D6" s="135" t="s">
        <v>340</v>
      </c>
      <c r="E6" s="135" t="s">
        <v>401</v>
      </c>
      <c r="F6" s="136" t="s">
        <v>402</v>
      </c>
      <c r="G6" s="134" t="s">
        <v>403</v>
      </c>
      <c r="H6" s="140">
        <v>-92.9</v>
      </c>
      <c r="I6" s="127"/>
      <c r="J6" s="137" t="s">
        <v>398</v>
      </c>
      <c r="M6" s="127" t="s">
        <v>519</v>
      </c>
      <c r="P6" s="160">
        <v>-31345.47</v>
      </c>
      <c r="Q6" s="160"/>
      <c r="R6" s="160">
        <v>-147252.89000000001</v>
      </c>
      <c r="S6" s="160"/>
      <c r="T6" s="144">
        <f>I169</f>
        <v>-42437.29</v>
      </c>
      <c r="U6" s="144"/>
      <c r="V6" s="160">
        <v>-131386.4</v>
      </c>
      <c r="W6" s="160"/>
      <c r="X6" s="160">
        <v>-28782.22</v>
      </c>
      <c r="Y6"/>
      <c r="Z6" s="151">
        <f t="shared" si="0"/>
        <v>-76240.854000000007</v>
      </c>
    </row>
    <row r="7" spans="1:26" x14ac:dyDescent="0.35">
      <c r="A7" s="127" t="s">
        <v>399</v>
      </c>
      <c r="B7" s="133">
        <v>42521</v>
      </c>
      <c r="C7" s="134" t="s">
        <v>409</v>
      </c>
      <c r="D7" s="135" t="s">
        <v>340</v>
      </c>
      <c r="E7" s="135" t="s">
        <v>341</v>
      </c>
      <c r="F7" s="136" t="s">
        <v>406</v>
      </c>
      <c r="G7" s="134" t="s">
        <v>398</v>
      </c>
      <c r="H7" s="140">
        <v>401.45</v>
      </c>
      <c r="I7" s="137"/>
      <c r="J7" s="127"/>
      <c r="K7" s="137" t="s">
        <v>398</v>
      </c>
      <c r="M7" s="161"/>
      <c r="P7" s="161"/>
      <c r="Q7" s="161"/>
      <c r="R7" s="161"/>
      <c r="S7" s="161"/>
      <c r="T7" s="161"/>
      <c r="U7" s="161"/>
      <c r="V7" s="161"/>
      <c r="W7" s="161"/>
      <c r="X7" s="161"/>
      <c r="Y7"/>
      <c r="Z7" s="152"/>
    </row>
    <row r="8" spans="1:26" ht="15" thickBot="1" x14ac:dyDescent="0.4">
      <c r="A8" s="127" t="s">
        <v>399</v>
      </c>
      <c r="B8" s="133">
        <v>42522</v>
      </c>
      <c r="C8" s="136" t="s">
        <v>410</v>
      </c>
      <c r="D8" s="135" t="s">
        <v>340</v>
      </c>
      <c r="E8" s="135" t="s">
        <v>401</v>
      </c>
      <c r="F8" s="136" t="s">
        <v>402</v>
      </c>
      <c r="G8" s="136" t="s">
        <v>403</v>
      </c>
      <c r="H8" s="140">
        <v>-68.44</v>
      </c>
      <c r="I8" s="127"/>
      <c r="J8" s="137" t="s">
        <v>398</v>
      </c>
      <c r="M8"/>
      <c r="P8" s="148">
        <f>SUM(P3:P6)</f>
        <v>-26904.940000000002</v>
      </c>
      <c r="Q8"/>
      <c r="R8" s="148">
        <f>SUM(R3:R6)</f>
        <v>-140888.78000000003</v>
      </c>
      <c r="S8"/>
      <c r="T8" s="148">
        <f>SUM(T3:T7)</f>
        <v>-230723.52</v>
      </c>
      <c r="U8"/>
      <c r="V8" s="148">
        <f>SUM(V3:V7)</f>
        <v>-218615.16999999998</v>
      </c>
      <c r="W8"/>
      <c r="X8" s="148">
        <f t="shared" ref="X8" si="1">SUM(X3:X7)</f>
        <v>-42132.01</v>
      </c>
      <c r="Y8"/>
      <c r="Z8" s="153">
        <f>SUM(Z3:Z7)</f>
        <v>-131852.88400000002</v>
      </c>
    </row>
    <row r="9" spans="1:26" ht="15.5" thickTop="1" thickBot="1" x14ac:dyDescent="0.4">
      <c r="A9" s="127" t="s">
        <v>399</v>
      </c>
      <c r="B9" s="133">
        <v>42551</v>
      </c>
      <c r="C9" s="134" t="s">
        <v>411</v>
      </c>
      <c r="D9" s="135" t="s">
        <v>340</v>
      </c>
      <c r="E9" s="135" t="s">
        <v>401</v>
      </c>
      <c r="F9" s="136" t="s">
        <v>402</v>
      </c>
      <c r="G9" s="134" t="s">
        <v>403</v>
      </c>
      <c r="H9" s="140">
        <v>-93.5</v>
      </c>
      <c r="I9" s="127"/>
      <c r="J9" s="137" t="s">
        <v>398</v>
      </c>
      <c r="Z9" s="154"/>
    </row>
    <row r="10" spans="1:26" x14ac:dyDescent="0.35">
      <c r="A10" s="127" t="s">
        <v>399</v>
      </c>
      <c r="B10" s="133">
        <v>42551</v>
      </c>
      <c r="C10" s="134" t="s">
        <v>412</v>
      </c>
      <c r="D10" s="135" t="s">
        <v>340</v>
      </c>
      <c r="E10" s="135" t="s">
        <v>341</v>
      </c>
      <c r="F10" s="136" t="s">
        <v>406</v>
      </c>
      <c r="G10" s="134" t="s">
        <v>398</v>
      </c>
      <c r="H10" s="140">
        <v>265.56</v>
      </c>
      <c r="I10" s="137" t="s">
        <v>398</v>
      </c>
      <c r="J10" s="127"/>
      <c r="K10" s="137" t="s">
        <v>398</v>
      </c>
    </row>
    <row r="11" spans="1:26" x14ac:dyDescent="0.35">
      <c r="A11" s="127" t="s">
        <v>399</v>
      </c>
      <c r="B11" s="133">
        <v>42551</v>
      </c>
      <c r="C11" s="134" t="s">
        <v>413</v>
      </c>
      <c r="D11" s="135" t="s">
        <v>340</v>
      </c>
      <c r="E11" s="135" t="s">
        <v>341</v>
      </c>
      <c r="F11" s="136" t="s">
        <v>414</v>
      </c>
      <c r="G11" s="134" t="s">
        <v>398</v>
      </c>
      <c r="H11" s="140">
        <v>80</v>
      </c>
      <c r="I11" s="137" t="s">
        <v>398</v>
      </c>
      <c r="J11" s="127"/>
      <c r="K11" s="137" t="s">
        <v>398</v>
      </c>
    </row>
    <row r="12" spans="1:26" x14ac:dyDescent="0.35">
      <c r="A12" s="127" t="s">
        <v>399</v>
      </c>
      <c r="B12" s="133">
        <v>42580</v>
      </c>
      <c r="C12" s="136" t="s">
        <v>416</v>
      </c>
      <c r="D12" s="135" t="s">
        <v>340</v>
      </c>
      <c r="E12" s="135" t="s">
        <v>401</v>
      </c>
      <c r="F12" s="136" t="s">
        <v>402</v>
      </c>
      <c r="G12" s="136" t="s">
        <v>403</v>
      </c>
      <c r="H12" s="140">
        <v>-63.53</v>
      </c>
      <c r="I12" s="127"/>
      <c r="J12" s="137" t="s">
        <v>398</v>
      </c>
    </row>
    <row r="13" spans="1:26" x14ac:dyDescent="0.35">
      <c r="A13" s="127" t="s">
        <v>399</v>
      </c>
      <c r="B13" s="133">
        <v>42580</v>
      </c>
      <c r="C13" s="134" t="s">
        <v>415</v>
      </c>
      <c r="D13" s="135" t="s">
        <v>340</v>
      </c>
      <c r="E13" s="135" t="s">
        <v>401</v>
      </c>
      <c r="F13" s="136" t="s">
        <v>402</v>
      </c>
      <c r="G13" s="134" t="s">
        <v>403</v>
      </c>
      <c r="H13" s="140">
        <v>-94.14</v>
      </c>
      <c r="I13" s="127"/>
      <c r="J13" s="137" t="s">
        <v>398</v>
      </c>
    </row>
    <row r="14" spans="1:26" x14ac:dyDescent="0.35">
      <c r="A14" s="127" t="s">
        <v>399</v>
      </c>
      <c r="B14" s="133">
        <v>42582</v>
      </c>
      <c r="C14" s="134" t="s">
        <v>417</v>
      </c>
      <c r="D14" s="135" t="s">
        <v>340</v>
      </c>
      <c r="E14" s="135" t="s">
        <v>341</v>
      </c>
      <c r="F14" s="136" t="s">
        <v>406</v>
      </c>
      <c r="G14" s="134" t="s">
        <v>398</v>
      </c>
      <c r="H14" s="140">
        <v>435.08</v>
      </c>
      <c r="I14" s="137" t="s">
        <v>398</v>
      </c>
      <c r="J14" s="127"/>
      <c r="K14" s="137" t="s">
        <v>398</v>
      </c>
      <c r="M14" s="157"/>
      <c r="N14" s="163" t="s">
        <v>528</v>
      </c>
      <c r="O14" s="157"/>
      <c r="P14" s="163" t="s">
        <v>528</v>
      </c>
      <c r="Q14" s="157"/>
      <c r="R14" s="163" t="s">
        <v>528</v>
      </c>
      <c r="S14" s="157"/>
      <c r="T14" s="163" t="s">
        <v>528</v>
      </c>
      <c r="U14" s="157"/>
      <c r="V14" s="163" t="s">
        <v>0</v>
      </c>
      <c r="W14" s="157"/>
      <c r="X14" s="163" t="s">
        <v>528</v>
      </c>
      <c r="Z14" s="163" t="s">
        <v>0</v>
      </c>
    </row>
    <row r="15" spans="1:26" x14ac:dyDescent="0.35">
      <c r="A15" s="127" t="s">
        <v>399</v>
      </c>
      <c r="B15" s="133">
        <v>42583</v>
      </c>
      <c r="C15" s="134" t="s">
        <v>418</v>
      </c>
      <c r="D15" s="135" t="s">
        <v>340</v>
      </c>
      <c r="E15" s="135" t="s">
        <v>401</v>
      </c>
      <c r="F15" s="136" t="s">
        <v>402</v>
      </c>
      <c r="G15" s="134" t="s">
        <v>403</v>
      </c>
      <c r="H15" s="140">
        <v>-42.62</v>
      </c>
      <c r="I15" s="127"/>
      <c r="J15" s="137" t="s">
        <v>398</v>
      </c>
      <c r="M15" s="157"/>
      <c r="N15" s="164">
        <v>2016</v>
      </c>
      <c r="O15" s="157"/>
      <c r="P15" s="164">
        <v>2017</v>
      </c>
      <c r="Q15" s="157"/>
      <c r="R15" s="164">
        <v>2018</v>
      </c>
      <c r="S15" s="157"/>
      <c r="T15" s="164">
        <v>2019</v>
      </c>
      <c r="U15" s="157"/>
      <c r="V15" s="164">
        <v>2020</v>
      </c>
      <c r="W15" s="157"/>
      <c r="X15" s="164">
        <v>2020</v>
      </c>
      <c r="Z15" s="164">
        <v>2021</v>
      </c>
    </row>
    <row r="16" spans="1:26" x14ac:dyDescent="0.35">
      <c r="A16" s="127" t="s">
        <v>399</v>
      </c>
      <c r="B16" s="133">
        <v>42613</v>
      </c>
      <c r="C16" s="134" t="s">
        <v>419</v>
      </c>
      <c r="D16" s="135" t="s">
        <v>340</v>
      </c>
      <c r="E16" s="135" t="s">
        <v>401</v>
      </c>
      <c r="F16" s="136" t="s">
        <v>402</v>
      </c>
      <c r="G16" s="134" t="s">
        <v>403</v>
      </c>
      <c r="H16" s="140">
        <v>-96.43</v>
      </c>
      <c r="I16" s="127"/>
      <c r="J16" s="137" t="s">
        <v>398</v>
      </c>
      <c r="M16" s="165" t="s">
        <v>523</v>
      </c>
      <c r="N16" s="77">
        <v>199766</v>
      </c>
      <c r="O16" s="157"/>
      <c r="P16" s="77">
        <v>2111</v>
      </c>
      <c r="Q16" s="157"/>
      <c r="R16" s="77">
        <v>61</v>
      </c>
      <c r="S16" s="157"/>
      <c r="T16" s="77">
        <v>262</v>
      </c>
      <c r="U16" s="157"/>
      <c r="V16" s="77">
        <v>806964</v>
      </c>
      <c r="W16" s="157"/>
      <c r="X16" s="77">
        <v>1318799</v>
      </c>
      <c r="Y16" s="157"/>
      <c r="Z16" s="77">
        <v>806964</v>
      </c>
    </row>
    <row r="17" spans="1:26" x14ac:dyDescent="0.35">
      <c r="A17" s="127" t="s">
        <v>399</v>
      </c>
      <c r="B17" s="133">
        <v>42613</v>
      </c>
      <c r="C17" s="134" t="s">
        <v>420</v>
      </c>
      <c r="D17" s="135" t="s">
        <v>340</v>
      </c>
      <c r="E17" s="135" t="s">
        <v>341</v>
      </c>
      <c r="F17" s="136" t="s">
        <v>406</v>
      </c>
      <c r="G17" s="134" t="s">
        <v>398</v>
      </c>
      <c r="H17" s="140">
        <v>451.29</v>
      </c>
      <c r="I17" s="137" t="s">
        <v>398</v>
      </c>
      <c r="J17" s="127"/>
      <c r="K17" s="137" t="s">
        <v>398</v>
      </c>
      <c r="M17" s="165" t="s">
        <v>524</v>
      </c>
      <c r="N17" s="77">
        <v>39700</v>
      </c>
      <c r="O17" s="157"/>
      <c r="P17" s="77">
        <v>44700</v>
      </c>
      <c r="Q17" s="157"/>
      <c r="R17" s="77">
        <v>43950</v>
      </c>
      <c r="S17" s="157"/>
      <c r="T17" s="77">
        <v>43650</v>
      </c>
      <c r="U17" s="157"/>
      <c r="V17" s="77">
        <v>43300</v>
      </c>
      <c r="W17" s="157"/>
      <c r="X17" s="77">
        <v>43750</v>
      </c>
      <c r="Y17" s="157"/>
      <c r="Z17" s="77">
        <v>43300</v>
      </c>
    </row>
    <row r="18" spans="1:26" x14ac:dyDescent="0.35">
      <c r="A18" s="127" t="s">
        <v>399</v>
      </c>
      <c r="B18" s="133">
        <v>42614</v>
      </c>
      <c r="C18" s="134" t="s">
        <v>421</v>
      </c>
      <c r="D18" s="135" t="s">
        <v>340</v>
      </c>
      <c r="E18" s="135" t="s">
        <v>401</v>
      </c>
      <c r="F18" s="136" t="s">
        <v>402</v>
      </c>
      <c r="G18" s="134" t="s">
        <v>403</v>
      </c>
      <c r="H18" s="140">
        <v>-47.95</v>
      </c>
      <c r="I18" s="127"/>
      <c r="J18" s="137" t="s">
        <v>398</v>
      </c>
      <c r="M18" s="165" t="s">
        <v>525</v>
      </c>
      <c r="N18" s="77">
        <v>1456623</v>
      </c>
      <c r="O18" s="157"/>
      <c r="P18" s="77">
        <v>1590312</v>
      </c>
      <c r="Q18" s="157"/>
      <c r="R18" s="77">
        <v>1609148</v>
      </c>
      <c r="S18" s="157"/>
      <c r="T18" s="77">
        <v>3595052</v>
      </c>
      <c r="U18" s="157"/>
      <c r="V18" s="77">
        <v>1987325</v>
      </c>
      <c r="W18" s="157"/>
      <c r="X18" s="77">
        <v>3151857</v>
      </c>
      <c r="Y18" s="157"/>
      <c r="Z18" s="77">
        <v>1987325</v>
      </c>
    </row>
    <row r="19" spans="1:26" x14ac:dyDescent="0.35">
      <c r="A19" s="127" t="s">
        <v>399</v>
      </c>
      <c r="B19" s="133">
        <v>42643</v>
      </c>
      <c r="C19" s="136" t="s">
        <v>422</v>
      </c>
      <c r="D19" s="135" t="s">
        <v>340</v>
      </c>
      <c r="E19" s="135" t="s">
        <v>401</v>
      </c>
      <c r="F19" s="136" t="s">
        <v>402</v>
      </c>
      <c r="G19" s="136" t="s">
        <v>403</v>
      </c>
      <c r="H19" s="140">
        <v>-107.28</v>
      </c>
      <c r="I19" s="127"/>
      <c r="J19" s="137" t="s">
        <v>398</v>
      </c>
      <c r="M19" s="165" t="s">
        <v>526</v>
      </c>
      <c r="N19" s="77">
        <v>5639105</v>
      </c>
      <c r="O19" s="157"/>
      <c r="P19" s="77">
        <v>6022523</v>
      </c>
      <c r="Q19" s="157"/>
      <c r="R19" s="77">
        <v>6120952</v>
      </c>
      <c r="S19" s="157"/>
      <c r="T19" s="77">
        <v>6252339</v>
      </c>
      <c r="U19" s="157"/>
      <c r="V19" s="77">
        <v>6252339</v>
      </c>
      <c r="W19" s="157"/>
      <c r="X19" s="77">
        <v>6252339</v>
      </c>
      <c r="Y19" s="157"/>
      <c r="Z19" s="77">
        <v>6252339</v>
      </c>
    </row>
    <row r="20" spans="1:26" x14ac:dyDescent="0.35">
      <c r="A20" s="127" t="s">
        <v>399</v>
      </c>
      <c r="B20" s="133">
        <v>42643</v>
      </c>
      <c r="C20" s="134" t="s">
        <v>423</v>
      </c>
      <c r="D20" s="135" t="s">
        <v>340</v>
      </c>
      <c r="E20" s="135" t="s">
        <v>341</v>
      </c>
      <c r="F20" s="136" t="s">
        <v>406</v>
      </c>
      <c r="G20" s="134" t="s">
        <v>398</v>
      </c>
      <c r="H20" s="140">
        <v>669.28</v>
      </c>
      <c r="I20" s="137" t="s">
        <v>398</v>
      </c>
      <c r="J20" s="127"/>
      <c r="K20" s="137" t="s">
        <v>398</v>
      </c>
      <c r="M20" s="165" t="s">
        <v>527</v>
      </c>
      <c r="N20" s="77">
        <v>455175</v>
      </c>
      <c r="O20" s="157"/>
      <c r="P20" s="77">
        <v>3119948</v>
      </c>
      <c r="Q20" s="157"/>
      <c r="R20" s="77">
        <v>1846167</v>
      </c>
      <c r="S20" s="157"/>
      <c r="T20" s="77">
        <v>936801</v>
      </c>
      <c r="U20" s="157"/>
      <c r="V20" s="77">
        <v>657793</v>
      </c>
      <c r="W20" s="157"/>
      <c r="X20" s="77">
        <v>408742</v>
      </c>
      <c r="Y20" s="157"/>
      <c r="Z20" s="77">
        <v>657793</v>
      </c>
    </row>
    <row r="21" spans="1:26" ht="15" thickBot="1" x14ac:dyDescent="0.4">
      <c r="A21" s="127" t="s">
        <v>399</v>
      </c>
      <c r="B21" s="133">
        <v>42646</v>
      </c>
      <c r="C21" s="134" t="s">
        <v>424</v>
      </c>
      <c r="D21" s="135" t="s">
        <v>340</v>
      </c>
      <c r="E21" s="135" t="s">
        <v>401</v>
      </c>
      <c r="F21" s="136" t="s">
        <v>402</v>
      </c>
      <c r="G21" s="134" t="s">
        <v>403</v>
      </c>
      <c r="H21" s="140">
        <v>-42.9</v>
      </c>
      <c r="I21" s="127"/>
      <c r="J21" s="137" t="s">
        <v>398</v>
      </c>
      <c r="M21" s="167" t="s">
        <v>538</v>
      </c>
      <c r="N21" s="166">
        <f>SUM(N16:N20)</f>
        <v>7790369</v>
      </c>
      <c r="O21" s="157"/>
      <c r="P21" s="166">
        <f>SUM(P16:P20)</f>
        <v>10779594</v>
      </c>
      <c r="Q21" s="157"/>
      <c r="R21" s="166">
        <f>SUM(R16:R20)</f>
        <v>9620278</v>
      </c>
      <c r="S21" s="157"/>
      <c r="T21" s="166">
        <f>SUM(T16:T20)</f>
        <v>10828104</v>
      </c>
      <c r="U21" s="157"/>
      <c r="V21" s="166">
        <f>SUM(V16:V20)</f>
        <v>9747721</v>
      </c>
      <c r="W21" s="157"/>
      <c r="X21" s="166">
        <f>SUM(X16:X20)</f>
        <v>11175487</v>
      </c>
      <c r="Y21" s="157"/>
      <c r="Z21" s="166">
        <f>SUM(Z16:Z20)</f>
        <v>9747721</v>
      </c>
    </row>
    <row r="22" spans="1:26" x14ac:dyDescent="0.35">
      <c r="A22" s="127" t="s">
        <v>399</v>
      </c>
      <c r="B22" s="133">
        <v>42674</v>
      </c>
      <c r="C22" s="134" t="s">
        <v>425</v>
      </c>
      <c r="D22" s="135" t="s">
        <v>340</v>
      </c>
      <c r="E22" s="135" t="s">
        <v>401</v>
      </c>
      <c r="F22" s="136" t="s">
        <v>402</v>
      </c>
      <c r="G22" s="134" t="s">
        <v>403</v>
      </c>
      <c r="H22" s="140">
        <v>-188.04</v>
      </c>
      <c r="I22" s="127"/>
      <c r="J22" s="137" t="s">
        <v>398</v>
      </c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</row>
    <row r="23" spans="1:26" x14ac:dyDescent="0.35">
      <c r="A23" s="127" t="s">
        <v>399</v>
      </c>
      <c r="B23" s="133">
        <v>42674</v>
      </c>
      <c r="C23" s="134" t="s">
        <v>426</v>
      </c>
      <c r="D23" s="135" t="s">
        <v>340</v>
      </c>
      <c r="E23" s="135" t="s">
        <v>341</v>
      </c>
      <c r="F23" s="136" t="s">
        <v>406</v>
      </c>
      <c r="G23" s="134" t="s">
        <v>398</v>
      </c>
      <c r="H23" s="140">
        <v>648.16</v>
      </c>
      <c r="I23" s="137" t="s">
        <v>398</v>
      </c>
      <c r="J23" s="127"/>
      <c r="K23" s="137" t="s">
        <v>398</v>
      </c>
      <c r="M23" s="167" t="s">
        <v>535</v>
      </c>
      <c r="N23" s="168">
        <v>29572</v>
      </c>
      <c r="O23" s="168"/>
      <c r="P23" s="168">
        <v>26163</v>
      </c>
      <c r="Q23" s="168"/>
      <c r="R23" s="169">
        <v>6981</v>
      </c>
      <c r="S23" s="157"/>
      <c r="T23" s="169">
        <v>53478</v>
      </c>
      <c r="U23" s="157"/>
      <c r="V23" s="168">
        <v>66712.830000000016</v>
      </c>
      <c r="W23" s="157"/>
      <c r="X23" s="169">
        <v>12969</v>
      </c>
      <c r="Y23" s="157"/>
      <c r="Z23" s="169">
        <v>12969</v>
      </c>
    </row>
    <row r="24" spans="1:26" x14ac:dyDescent="0.35">
      <c r="A24" s="127" t="s">
        <v>399</v>
      </c>
      <c r="B24" s="133">
        <v>42675</v>
      </c>
      <c r="C24" s="136" t="s">
        <v>427</v>
      </c>
      <c r="D24" s="135" t="s">
        <v>340</v>
      </c>
      <c r="E24" s="135" t="s">
        <v>401</v>
      </c>
      <c r="F24" s="136" t="s">
        <v>402</v>
      </c>
      <c r="G24" s="136" t="s">
        <v>403</v>
      </c>
      <c r="H24" s="140">
        <v>-25.13</v>
      </c>
      <c r="I24" s="127"/>
      <c r="J24" s="137" t="s">
        <v>398</v>
      </c>
      <c r="M24" s="167" t="s">
        <v>536</v>
      </c>
      <c r="N24" s="168">
        <v>-3728</v>
      </c>
      <c r="O24" s="168"/>
      <c r="P24" s="168">
        <v>35786</v>
      </c>
      <c r="Q24" s="168"/>
      <c r="R24" s="168">
        <v>153617</v>
      </c>
      <c r="S24" s="168"/>
      <c r="T24" s="168">
        <v>299569</v>
      </c>
      <c r="U24" s="157"/>
      <c r="V24" s="168">
        <f>-V8</f>
        <v>218615.16999999998</v>
      </c>
      <c r="W24" s="168"/>
      <c r="X24" s="168">
        <v>73849</v>
      </c>
      <c r="Y24" s="168"/>
      <c r="Z24" s="168">
        <v>73849</v>
      </c>
    </row>
    <row r="25" spans="1:26" x14ac:dyDescent="0.35">
      <c r="A25" s="127" t="s">
        <v>399</v>
      </c>
      <c r="B25" s="133">
        <v>42704</v>
      </c>
      <c r="C25" s="134" t="s">
        <v>427</v>
      </c>
      <c r="D25" s="135" t="s">
        <v>340</v>
      </c>
      <c r="E25" s="135" t="s">
        <v>401</v>
      </c>
      <c r="F25" s="136" t="s">
        <v>402</v>
      </c>
      <c r="G25" s="134" t="s">
        <v>403</v>
      </c>
      <c r="H25" s="140">
        <v>-116.53</v>
      </c>
      <c r="I25" s="127"/>
      <c r="J25" s="137" t="s">
        <v>398</v>
      </c>
      <c r="M25" s="167" t="s">
        <v>537</v>
      </c>
      <c r="N25" s="168">
        <v>10610</v>
      </c>
      <c r="O25" s="157"/>
      <c r="P25" s="168">
        <v>5942</v>
      </c>
      <c r="Q25" s="157"/>
      <c r="R25" s="168">
        <v>13101</v>
      </c>
      <c r="S25" s="168"/>
      <c r="T25" s="168">
        <v>9678</v>
      </c>
      <c r="U25" s="157"/>
      <c r="V25" s="168">
        <v>7750</v>
      </c>
      <c r="W25" s="168"/>
      <c r="X25" s="168">
        <v>60693</v>
      </c>
      <c r="Y25" s="168"/>
      <c r="Z25" s="168">
        <v>60693</v>
      </c>
    </row>
    <row r="26" spans="1:26" ht="15" thickBot="1" x14ac:dyDescent="0.4">
      <c r="A26" s="127" t="s">
        <v>399</v>
      </c>
      <c r="B26" s="133">
        <v>42704</v>
      </c>
      <c r="C26" s="134" t="s">
        <v>428</v>
      </c>
      <c r="D26" s="135" t="s">
        <v>340</v>
      </c>
      <c r="E26" s="135" t="s">
        <v>341</v>
      </c>
      <c r="F26" s="136" t="s">
        <v>406</v>
      </c>
      <c r="G26" s="134" t="s">
        <v>398</v>
      </c>
      <c r="H26" s="140">
        <v>667.82</v>
      </c>
      <c r="I26" s="137" t="s">
        <v>398</v>
      </c>
      <c r="J26" s="127"/>
      <c r="K26" s="137" t="s">
        <v>398</v>
      </c>
      <c r="M26" s="167" t="s">
        <v>539</v>
      </c>
      <c r="N26" s="170">
        <f>SUM(N23:N25)</f>
        <v>36454</v>
      </c>
      <c r="O26" s="157"/>
      <c r="P26" s="170">
        <f>SUM(P23:P25)</f>
        <v>67891</v>
      </c>
      <c r="Q26" s="157"/>
      <c r="R26" s="170">
        <f t="shared" ref="R26" si="2">SUM(R23:R25)</f>
        <v>173699</v>
      </c>
      <c r="S26" s="157"/>
      <c r="T26" s="170">
        <f t="shared" ref="T26" si="3">SUM(T23:T25)</f>
        <v>362725</v>
      </c>
      <c r="U26" s="157"/>
      <c r="V26" s="170">
        <f t="shared" ref="V26" si="4">SUM(V23:V25)</f>
        <v>293078</v>
      </c>
      <c r="W26" s="157"/>
      <c r="X26" s="170">
        <f t="shared" ref="X26" si="5">SUM(X23:X25)</f>
        <v>147511</v>
      </c>
      <c r="Y26" s="157"/>
      <c r="Z26" s="170">
        <f t="shared" ref="Z26" si="6">SUM(Z23:Z25)</f>
        <v>147511</v>
      </c>
    </row>
    <row r="27" spans="1:26" ht="15" thickTop="1" x14ac:dyDescent="0.35">
      <c r="A27" s="127" t="s">
        <v>399</v>
      </c>
      <c r="B27" s="133">
        <v>42734</v>
      </c>
      <c r="C27" s="134" t="s">
        <v>430</v>
      </c>
      <c r="D27" s="135" t="s">
        <v>340</v>
      </c>
      <c r="E27" s="135" t="s">
        <v>401</v>
      </c>
      <c r="F27" s="136" t="s">
        <v>402</v>
      </c>
      <c r="G27" s="134" t="s">
        <v>403</v>
      </c>
      <c r="H27" s="140">
        <v>-53.01</v>
      </c>
      <c r="I27" s="127"/>
      <c r="J27" s="137" t="s">
        <v>398</v>
      </c>
    </row>
    <row r="28" spans="1:26" x14ac:dyDescent="0.35">
      <c r="A28" s="127" t="s">
        <v>399</v>
      </c>
      <c r="B28" s="133">
        <v>42734</v>
      </c>
      <c r="C28" s="134" t="s">
        <v>429</v>
      </c>
      <c r="D28" s="135" t="s">
        <v>340</v>
      </c>
      <c r="E28" s="135" t="s">
        <v>401</v>
      </c>
      <c r="F28" s="136" t="s">
        <v>402</v>
      </c>
      <c r="G28" s="134" t="s">
        <v>403</v>
      </c>
      <c r="H28" s="140">
        <v>-155.28</v>
      </c>
      <c r="I28" s="127"/>
      <c r="J28" s="137" t="s">
        <v>398</v>
      </c>
    </row>
    <row r="29" spans="1:26" x14ac:dyDescent="0.35">
      <c r="A29" s="127" t="s">
        <v>399</v>
      </c>
      <c r="B29" s="133">
        <v>42735</v>
      </c>
      <c r="C29" s="136" t="s">
        <v>431</v>
      </c>
      <c r="D29" s="135" t="s">
        <v>340</v>
      </c>
      <c r="E29" s="135" t="s">
        <v>341</v>
      </c>
      <c r="F29" s="136" t="s">
        <v>432</v>
      </c>
      <c r="G29" s="136" t="s">
        <v>398</v>
      </c>
      <c r="H29" s="140">
        <v>462.25</v>
      </c>
      <c r="I29" s="137" t="s">
        <v>398</v>
      </c>
      <c r="J29" s="127"/>
      <c r="K29" s="137" t="s">
        <v>398</v>
      </c>
      <c r="M29" s="167" t="s">
        <v>541</v>
      </c>
      <c r="N29" s="159">
        <f>N24/N21</f>
        <v>-4.7853959164193634E-4</v>
      </c>
      <c r="P29" s="159">
        <f>P24/P21</f>
        <v>3.3197910793300749E-3</v>
      </c>
      <c r="R29" s="159">
        <f t="shared" ref="R29" si="7">R24/R21</f>
        <v>1.5968041671976629E-2</v>
      </c>
      <c r="T29" s="159">
        <f t="shared" ref="T29" si="8">T24/T21</f>
        <v>2.7665877608859316E-2</v>
      </c>
      <c r="V29" s="159">
        <f t="shared" ref="V29" si="9">V24/V21</f>
        <v>2.2427310958120363E-2</v>
      </c>
      <c r="X29" s="159">
        <f t="shared" ref="X29" si="10">X24/X21</f>
        <v>6.6081236549243895E-3</v>
      </c>
      <c r="Z29" s="159">
        <f t="shared" ref="Z29" si="11">Z24/Z21</f>
        <v>7.5760272580637058E-3</v>
      </c>
    </row>
    <row r="30" spans="1:26" x14ac:dyDescent="0.35">
      <c r="A30" s="127" t="s">
        <v>399</v>
      </c>
      <c r="B30" s="133">
        <v>42766</v>
      </c>
      <c r="C30" s="134" t="s">
        <v>434</v>
      </c>
      <c r="D30" s="135" t="s">
        <v>340</v>
      </c>
      <c r="E30" s="135" t="s">
        <v>401</v>
      </c>
      <c r="F30" s="136" t="s">
        <v>402</v>
      </c>
      <c r="G30" s="134" t="s">
        <v>403</v>
      </c>
      <c r="H30" s="140">
        <v>-34.56</v>
      </c>
      <c r="I30" s="127"/>
      <c r="J30" s="137" t="s">
        <v>398</v>
      </c>
    </row>
    <row r="31" spans="1:26" x14ac:dyDescent="0.35">
      <c r="A31" s="127" t="s">
        <v>399</v>
      </c>
      <c r="B31" s="133">
        <v>42766</v>
      </c>
      <c r="C31" s="134" t="s">
        <v>433</v>
      </c>
      <c r="D31" s="135" t="s">
        <v>340</v>
      </c>
      <c r="E31" s="135" t="s">
        <v>401</v>
      </c>
      <c r="F31" s="136" t="s">
        <v>402</v>
      </c>
      <c r="G31" s="134" t="s">
        <v>403</v>
      </c>
      <c r="H31" s="140">
        <v>-83.74</v>
      </c>
      <c r="I31" s="127"/>
      <c r="J31" s="137" t="s">
        <v>398</v>
      </c>
    </row>
    <row r="32" spans="1:26" x14ac:dyDescent="0.35">
      <c r="A32" s="127" t="s">
        <v>399</v>
      </c>
      <c r="B32" s="133">
        <v>42766</v>
      </c>
      <c r="C32" s="134" t="s">
        <v>435</v>
      </c>
      <c r="D32" s="135" t="s">
        <v>340</v>
      </c>
      <c r="E32" s="135" t="s">
        <v>341</v>
      </c>
      <c r="F32" s="136" t="s">
        <v>436</v>
      </c>
      <c r="G32" s="134" t="s">
        <v>398</v>
      </c>
      <c r="H32" s="140">
        <v>703.81</v>
      </c>
      <c r="I32" s="137" t="s">
        <v>398</v>
      </c>
      <c r="J32" s="127"/>
      <c r="K32" s="137" t="s">
        <v>398</v>
      </c>
    </row>
    <row r="33" spans="1:26" ht="15.5" x14ac:dyDescent="0.35">
      <c r="A33" s="127" t="s">
        <v>399</v>
      </c>
      <c r="B33" s="133">
        <v>42767</v>
      </c>
      <c r="C33" s="134" t="s">
        <v>437</v>
      </c>
      <c r="D33" s="135" t="s">
        <v>340</v>
      </c>
      <c r="E33" s="135" t="s">
        <v>401</v>
      </c>
      <c r="F33" s="136" t="s">
        <v>402</v>
      </c>
      <c r="G33" s="134" t="s">
        <v>403</v>
      </c>
      <c r="H33" s="140">
        <v>-54.66</v>
      </c>
      <c r="I33" s="127"/>
      <c r="J33" s="137" t="s">
        <v>398</v>
      </c>
      <c r="N33" s="171" t="s">
        <v>528</v>
      </c>
      <c r="O33" s="171"/>
      <c r="P33" s="171" t="s">
        <v>528</v>
      </c>
      <c r="Q33" s="1"/>
      <c r="R33" s="171" t="s">
        <v>528</v>
      </c>
      <c r="S33" s="172"/>
      <c r="T33" s="171" t="s">
        <v>528</v>
      </c>
      <c r="U33" s="1"/>
      <c r="V33" s="171" t="s">
        <v>0</v>
      </c>
      <c r="W33" s="171"/>
      <c r="X33" s="171" t="s">
        <v>528</v>
      </c>
      <c r="Y33" s="171"/>
      <c r="Z33" s="171" t="s">
        <v>0</v>
      </c>
    </row>
    <row r="34" spans="1:26" ht="15.5" x14ac:dyDescent="0.35">
      <c r="A34" s="127" t="s">
        <v>399</v>
      </c>
      <c r="B34" s="133">
        <v>42794</v>
      </c>
      <c r="C34" s="136" t="s">
        <v>438</v>
      </c>
      <c r="D34" s="135" t="s">
        <v>340</v>
      </c>
      <c r="E34" s="135" t="s">
        <v>401</v>
      </c>
      <c r="F34" s="136" t="s">
        <v>402</v>
      </c>
      <c r="G34" s="136" t="s">
        <v>403</v>
      </c>
      <c r="H34" s="140">
        <v>-68.81</v>
      </c>
      <c r="I34" s="127"/>
      <c r="J34" s="137" t="s">
        <v>398</v>
      </c>
      <c r="N34" s="3">
        <v>2016</v>
      </c>
      <c r="O34" s="171"/>
      <c r="P34" s="3">
        <v>2017</v>
      </c>
      <c r="Q34" s="1"/>
      <c r="R34" s="3">
        <v>2018</v>
      </c>
      <c r="S34" s="172"/>
      <c r="T34" s="3">
        <v>2019</v>
      </c>
      <c r="U34" s="1"/>
      <c r="V34" s="34">
        <v>2020</v>
      </c>
      <c r="W34" s="171"/>
      <c r="X34" s="3">
        <v>2020</v>
      </c>
      <c r="Y34" s="171"/>
      <c r="Z34" s="171">
        <v>2021</v>
      </c>
    </row>
    <row r="35" spans="1:26" x14ac:dyDescent="0.35">
      <c r="A35" s="127" t="s">
        <v>399</v>
      </c>
      <c r="B35" s="133">
        <v>42794</v>
      </c>
      <c r="C35" s="134" t="s">
        <v>439</v>
      </c>
      <c r="D35" s="135" t="s">
        <v>340</v>
      </c>
      <c r="E35" s="135" t="s">
        <v>341</v>
      </c>
      <c r="F35" s="136" t="s">
        <v>440</v>
      </c>
      <c r="G35" s="134" t="s">
        <v>398</v>
      </c>
      <c r="H35" s="140">
        <v>637.79</v>
      </c>
      <c r="I35" s="137" t="s">
        <v>398</v>
      </c>
      <c r="J35" s="127"/>
      <c r="K35" s="137" t="s">
        <v>398</v>
      </c>
      <c r="M35" s="125" t="s">
        <v>529</v>
      </c>
      <c r="N35" s="158">
        <v>1810000</v>
      </c>
      <c r="P35" s="158">
        <v>1320000</v>
      </c>
      <c r="R35" s="158">
        <v>550000</v>
      </c>
      <c r="T35" s="158">
        <v>0</v>
      </c>
      <c r="V35" s="158">
        <v>0</v>
      </c>
      <c r="X35" s="158">
        <v>0</v>
      </c>
    </row>
    <row r="36" spans="1:26" x14ac:dyDescent="0.35">
      <c r="A36" s="127" t="s">
        <v>399</v>
      </c>
      <c r="B36" s="133">
        <v>42795</v>
      </c>
      <c r="C36" s="134" t="s">
        <v>441</v>
      </c>
      <c r="D36" s="135" t="s">
        <v>340</v>
      </c>
      <c r="E36" s="135" t="s">
        <v>401</v>
      </c>
      <c r="F36" s="136" t="s">
        <v>402</v>
      </c>
      <c r="G36" s="134" t="s">
        <v>403</v>
      </c>
      <c r="H36" s="140">
        <v>-53.42</v>
      </c>
      <c r="I36" s="127"/>
      <c r="J36" s="137" t="s">
        <v>398</v>
      </c>
      <c r="M36" s="125" t="s">
        <v>530</v>
      </c>
      <c r="N36" s="158">
        <v>32985000</v>
      </c>
      <c r="P36" s="158">
        <v>32295000</v>
      </c>
      <c r="R36" s="158">
        <v>31225000</v>
      </c>
      <c r="T36" s="158">
        <v>30480000</v>
      </c>
      <c r="V36" s="158">
        <v>29130000</v>
      </c>
      <c r="X36" s="158">
        <v>29130000</v>
      </c>
    </row>
    <row r="37" spans="1:26" x14ac:dyDescent="0.35">
      <c r="A37" s="127" t="s">
        <v>399</v>
      </c>
      <c r="B37" s="133">
        <v>42825</v>
      </c>
      <c r="C37" s="134" t="s">
        <v>442</v>
      </c>
      <c r="D37" s="135" t="s">
        <v>340</v>
      </c>
      <c r="E37" s="135" t="s">
        <v>401</v>
      </c>
      <c r="F37" s="136" t="s">
        <v>402</v>
      </c>
      <c r="G37" s="134" t="s">
        <v>403</v>
      </c>
      <c r="H37" s="140">
        <v>-55.82</v>
      </c>
      <c r="I37" s="127"/>
      <c r="J37" s="137" t="s">
        <v>398</v>
      </c>
      <c r="M37" s="125" t="s">
        <v>531</v>
      </c>
      <c r="N37" s="158">
        <v>3101600</v>
      </c>
      <c r="O37" s="141"/>
      <c r="P37" s="158">
        <v>2865800</v>
      </c>
      <c r="Q37" s="141"/>
      <c r="R37" s="158">
        <v>2491200</v>
      </c>
      <c r="S37" s="141"/>
      <c r="T37" s="158">
        <v>2227700</v>
      </c>
      <c r="U37" s="141"/>
      <c r="V37" s="168">
        <v>1950200</v>
      </c>
      <c r="X37" s="158">
        <v>1950200</v>
      </c>
    </row>
    <row r="38" spans="1:26" x14ac:dyDescent="0.35">
      <c r="A38" s="127" t="s">
        <v>399</v>
      </c>
      <c r="B38" s="133">
        <v>42825</v>
      </c>
      <c r="C38" s="134" t="s">
        <v>443</v>
      </c>
      <c r="D38" s="135" t="s">
        <v>340</v>
      </c>
      <c r="E38" s="135" t="s">
        <v>341</v>
      </c>
      <c r="F38" s="136" t="s">
        <v>406</v>
      </c>
      <c r="G38" s="134" t="s">
        <v>398</v>
      </c>
      <c r="H38" s="140">
        <v>658.92</v>
      </c>
      <c r="I38" s="142">
        <v>4678.28</v>
      </c>
      <c r="J38" s="127"/>
      <c r="K38" s="137" t="s">
        <v>398</v>
      </c>
      <c r="M38" s="125" t="s">
        <v>532</v>
      </c>
      <c r="N38" s="158"/>
      <c r="O38" s="141"/>
      <c r="P38" s="158">
        <v>4600000</v>
      </c>
      <c r="Q38" s="141"/>
      <c r="R38" s="158">
        <v>4430000</v>
      </c>
      <c r="S38" s="141"/>
      <c r="T38" s="158">
        <v>4255000</v>
      </c>
      <c r="U38" s="141"/>
      <c r="V38" s="168">
        <v>3990000</v>
      </c>
      <c r="X38" s="158">
        <v>3990000</v>
      </c>
    </row>
    <row r="39" spans="1:26" x14ac:dyDescent="0.35">
      <c r="A39" s="127" t="s">
        <v>399</v>
      </c>
      <c r="B39" s="133">
        <v>42828</v>
      </c>
      <c r="C39" s="134" t="s">
        <v>446</v>
      </c>
      <c r="D39" s="135" t="s">
        <v>340</v>
      </c>
      <c r="E39" s="135" t="s">
        <v>401</v>
      </c>
      <c r="F39" s="136" t="s">
        <v>402</v>
      </c>
      <c r="G39" s="134" t="s">
        <v>403</v>
      </c>
      <c r="H39" s="140">
        <v>-66.44</v>
      </c>
      <c r="I39" s="127"/>
      <c r="J39" s="137" t="s">
        <v>398</v>
      </c>
      <c r="M39" s="125" t="s">
        <v>533</v>
      </c>
      <c r="N39" s="158">
        <v>14126000</v>
      </c>
      <c r="O39" s="141"/>
      <c r="P39" s="158">
        <v>12173000</v>
      </c>
      <c r="Q39" s="141"/>
      <c r="R39" s="158">
        <v>10160000</v>
      </c>
      <c r="S39" s="141"/>
      <c r="T39" s="158">
        <v>8084000</v>
      </c>
      <c r="U39" s="141"/>
      <c r="V39" s="168">
        <v>5939000</v>
      </c>
      <c r="X39" s="158">
        <v>5939000</v>
      </c>
    </row>
    <row r="40" spans="1:26" x14ac:dyDescent="0.35">
      <c r="A40" s="127" t="s">
        <v>399</v>
      </c>
      <c r="B40" s="133">
        <v>42855</v>
      </c>
      <c r="C40" s="136" t="s">
        <v>447</v>
      </c>
      <c r="D40" s="135" t="s">
        <v>340</v>
      </c>
      <c r="E40" s="135" t="s">
        <v>401</v>
      </c>
      <c r="F40" s="136" t="s">
        <v>402</v>
      </c>
      <c r="G40" s="136" t="s">
        <v>403</v>
      </c>
      <c r="H40" s="140">
        <v>-88.92</v>
      </c>
      <c r="I40" s="127"/>
      <c r="J40" s="137" t="s">
        <v>398</v>
      </c>
      <c r="M40" s="125" t="s">
        <v>534</v>
      </c>
      <c r="N40" s="158"/>
      <c r="O40" s="141"/>
      <c r="P40" s="158"/>
      <c r="Q40" s="141"/>
      <c r="R40" s="158">
        <v>0</v>
      </c>
      <c r="S40" s="141"/>
      <c r="T40" s="158">
        <v>3348000</v>
      </c>
      <c r="U40" s="141"/>
      <c r="V40" s="168">
        <v>3348000</v>
      </c>
      <c r="X40" s="158">
        <v>3348000</v>
      </c>
    </row>
    <row r="41" spans="1:26" ht="15" thickBot="1" x14ac:dyDescent="0.4">
      <c r="A41" s="127" t="s">
        <v>399</v>
      </c>
      <c r="B41" s="133">
        <v>42855</v>
      </c>
      <c r="C41" s="136" t="s">
        <v>448</v>
      </c>
      <c r="D41" s="135" t="s">
        <v>340</v>
      </c>
      <c r="E41" s="135" t="s">
        <v>341</v>
      </c>
      <c r="F41" s="136" t="s">
        <v>406</v>
      </c>
      <c r="G41" s="136" t="s">
        <v>398</v>
      </c>
      <c r="H41" s="140">
        <v>1479.84</v>
      </c>
      <c r="I41" s="137" t="s">
        <v>398</v>
      </c>
      <c r="J41" s="127"/>
      <c r="K41" s="137" t="s">
        <v>398</v>
      </c>
      <c r="M41" s="157" t="s">
        <v>540</v>
      </c>
      <c r="N41" s="162">
        <f>SUM(N35:N39)</f>
        <v>52022600</v>
      </c>
      <c r="O41" s="157"/>
      <c r="P41" s="162">
        <f>SUM(P35:P39)</f>
        <v>53253800</v>
      </c>
      <c r="Q41" s="157"/>
      <c r="R41" s="162">
        <f>SUM(R35:R39)</f>
        <v>48856200</v>
      </c>
      <c r="S41" s="157"/>
      <c r="T41" s="162">
        <f>SUM(T35:T39)</f>
        <v>45046700</v>
      </c>
      <c r="U41" s="157"/>
      <c r="V41" s="162">
        <f>SUM(V35:V39)</f>
        <v>41009200</v>
      </c>
      <c r="W41" s="157"/>
      <c r="X41" s="162">
        <f>SUM(X35:X39)</f>
        <v>41009200</v>
      </c>
    </row>
    <row r="42" spans="1:26" ht="15" thickTop="1" x14ac:dyDescent="0.35">
      <c r="A42" s="127" t="s">
        <v>399</v>
      </c>
      <c r="B42" s="133">
        <v>42886</v>
      </c>
      <c r="C42" s="136" t="s">
        <v>449</v>
      </c>
      <c r="D42" s="135" t="s">
        <v>340</v>
      </c>
      <c r="E42" s="135" t="s">
        <v>401</v>
      </c>
      <c r="F42" s="136" t="s">
        <v>402</v>
      </c>
      <c r="G42" s="136" t="s">
        <v>403</v>
      </c>
      <c r="H42" s="140">
        <v>-34.25</v>
      </c>
      <c r="I42" s="127"/>
      <c r="J42" s="137" t="s">
        <v>398</v>
      </c>
      <c r="M42" s="157"/>
    </row>
    <row r="43" spans="1:26" x14ac:dyDescent="0.35">
      <c r="A43" s="127" t="s">
        <v>399</v>
      </c>
      <c r="B43" s="133">
        <v>42886</v>
      </c>
      <c r="C43" s="136" t="s">
        <v>450</v>
      </c>
      <c r="D43" s="135" t="s">
        <v>340</v>
      </c>
      <c r="E43" s="135" t="s">
        <v>401</v>
      </c>
      <c r="F43" s="136" t="s">
        <v>402</v>
      </c>
      <c r="G43" s="136" t="s">
        <v>403</v>
      </c>
      <c r="H43" s="140">
        <v>-101.02</v>
      </c>
      <c r="I43" s="127"/>
      <c r="J43" s="137" t="s">
        <v>398</v>
      </c>
      <c r="N43" s="141"/>
      <c r="O43" s="141"/>
      <c r="Q43" s="141"/>
      <c r="R43" s="141"/>
      <c r="S43" s="141"/>
      <c r="T43" s="141"/>
      <c r="U43" s="141"/>
      <c r="V43" s="141"/>
    </row>
    <row r="44" spans="1:26" x14ac:dyDescent="0.35">
      <c r="A44" s="127" t="s">
        <v>399</v>
      </c>
      <c r="B44" s="133">
        <v>42886</v>
      </c>
      <c r="C44" s="136" t="s">
        <v>451</v>
      </c>
      <c r="D44" s="135" t="s">
        <v>340</v>
      </c>
      <c r="E44" s="135" t="s">
        <v>341</v>
      </c>
      <c r="F44" s="136" t="s">
        <v>406</v>
      </c>
      <c r="G44" s="136" t="s">
        <v>398</v>
      </c>
      <c r="H44" s="140">
        <v>654.67999999999995</v>
      </c>
      <c r="I44" s="137" t="s">
        <v>398</v>
      </c>
      <c r="J44" s="127"/>
      <c r="K44" s="137" t="s">
        <v>398</v>
      </c>
      <c r="N44" s="141"/>
      <c r="O44" s="141"/>
      <c r="P44" s="141"/>
      <c r="Q44" s="141"/>
      <c r="R44" s="141"/>
      <c r="S44" s="141"/>
      <c r="T44" s="141"/>
      <c r="U44" s="141"/>
      <c r="V44" s="141"/>
    </row>
    <row r="45" spans="1:26" x14ac:dyDescent="0.35">
      <c r="A45" s="127" t="s">
        <v>399</v>
      </c>
      <c r="B45" s="133">
        <v>42887</v>
      </c>
      <c r="C45" s="136" t="s">
        <v>452</v>
      </c>
      <c r="D45" s="135" t="s">
        <v>340</v>
      </c>
      <c r="E45" s="135" t="s">
        <v>401</v>
      </c>
      <c r="F45" s="136" t="s">
        <v>402</v>
      </c>
      <c r="G45" s="136" t="s">
        <v>403</v>
      </c>
      <c r="H45" s="140">
        <v>-34.93</v>
      </c>
      <c r="I45" s="127"/>
      <c r="J45" s="137" t="s">
        <v>398</v>
      </c>
    </row>
    <row r="46" spans="1:26" x14ac:dyDescent="0.35">
      <c r="A46" s="127" t="s">
        <v>399</v>
      </c>
      <c r="B46" s="133">
        <v>42907</v>
      </c>
      <c r="C46" s="136" t="s">
        <v>453</v>
      </c>
      <c r="D46" s="135" t="s">
        <v>340</v>
      </c>
      <c r="E46" s="135" t="s">
        <v>401</v>
      </c>
      <c r="F46" s="136" t="s">
        <v>402</v>
      </c>
      <c r="G46" s="136" t="s">
        <v>403</v>
      </c>
      <c r="H46" s="140">
        <v>-370</v>
      </c>
      <c r="I46" s="127"/>
      <c r="J46" s="137" t="s">
        <v>398</v>
      </c>
    </row>
    <row r="47" spans="1:26" ht="15.5" x14ac:dyDescent="0.35">
      <c r="A47" s="127" t="s">
        <v>399</v>
      </c>
      <c r="B47" s="133">
        <v>42916</v>
      </c>
      <c r="C47" s="134" t="s">
        <v>454</v>
      </c>
      <c r="D47" s="135" t="s">
        <v>340</v>
      </c>
      <c r="E47" s="135" t="s">
        <v>401</v>
      </c>
      <c r="F47" s="136" t="s">
        <v>402</v>
      </c>
      <c r="G47" s="134" t="s">
        <v>403</v>
      </c>
      <c r="H47" s="140">
        <v>-135.69</v>
      </c>
      <c r="I47" s="127"/>
      <c r="J47" s="137" t="s">
        <v>398</v>
      </c>
      <c r="O47" s="156"/>
      <c r="Q47" s="1"/>
      <c r="S47" s="156"/>
      <c r="U47" s="156"/>
    </row>
    <row r="48" spans="1:26" x14ac:dyDescent="0.35">
      <c r="A48" s="127" t="s">
        <v>399</v>
      </c>
      <c r="B48" s="133">
        <v>42916</v>
      </c>
      <c r="C48" s="134" t="s">
        <v>455</v>
      </c>
      <c r="D48" s="135" t="s">
        <v>340</v>
      </c>
      <c r="E48" s="135" t="s">
        <v>341</v>
      </c>
      <c r="F48" s="136" t="s">
        <v>406</v>
      </c>
      <c r="G48" s="134" t="s">
        <v>398</v>
      </c>
      <c r="H48" s="140">
        <v>480.36</v>
      </c>
      <c r="I48" s="137" t="s">
        <v>398</v>
      </c>
      <c r="J48" s="127"/>
      <c r="K48" s="137" t="s">
        <v>398</v>
      </c>
      <c r="O48" s="158"/>
      <c r="Q48" s="158"/>
      <c r="S48" s="158"/>
      <c r="U48" s="158"/>
    </row>
    <row r="49" spans="1:21" x14ac:dyDescent="0.35">
      <c r="A49" s="127" t="s">
        <v>399</v>
      </c>
      <c r="B49" s="133">
        <v>42947</v>
      </c>
      <c r="C49" s="136" t="s">
        <v>456</v>
      </c>
      <c r="D49" s="135" t="s">
        <v>340</v>
      </c>
      <c r="E49" s="135" t="s">
        <v>401</v>
      </c>
      <c r="F49" s="136" t="s">
        <v>402</v>
      </c>
      <c r="G49" s="136" t="s">
        <v>403</v>
      </c>
      <c r="H49" s="140">
        <v>-17.809999999999999</v>
      </c>
      <c r="I49" s="127"/>
      <c r="J49" s="137" t="s">
        <v>398</v>
      </c>
      <c r="O49" s="158"/>
      <c r="Q49" s="158"/>
      <c r="S49" s="158"/>
      <c r="U49" s="158"/>
    </row>
    <row r="50" spans="1:21" x14ac:dyDescent="0.35">
      <c r="A50" s="127" t="s">
        <v>399</v>
      </c>
      <c r="B50" s="133">
        <v>42947</v>
      </c>
      <c r="C50" s="136" t="s">
        <v>457</v>
      </c>
      <c r="D50" s="135" t="s">
        <v>340</v>
      </c>
      <c r="E50" s="135" t="s">
        <v>401</v>
      </c>
      <c r="F50" s="136" t="s">
        <v>402</v>
      </c>
      <c r="G50" s="136" t="s">
        <v>403</v>
      </c>
      <c r="H50" s="140">
        <v>-146.49</v>
      </c>
      <c r="I50" s="127"/>
      <c r="J50" s="137" t="s">
        <v>398</v>
      </c>
      <c r="O50" s="158">
        <v>2227700</v>
      </c>
      <c r="Q50" s="158"/>
      <c r="S50" s="158"/>
      <c r="U50" s="158"/>
    </row>
    <row r="51" spans="1:21" x14ac:dyDescent="0.35">
      <c r="A51" s="127" t="s">
        <v>399</v>
      </c>
      <c r="B51" s="133">
        <v>42947</v>
      </c>
      <c r="C51" s="134" t="s">
        <v>458</v>
      </c>
      <c r="D51" s="135" t="s">
        <v>340</v>
      </c>
      <c r="E51" s="135" t="s">
        <v>341</v>
      </c>
      <c r="F51" s="136" t="s">
        <v>406</v>
      </c>
      <c r="G51" s="134" t="s">
        <v>398</v>
      </c>
      <c r="H51" s="140">
        <v>616.29</v>
      </c>
      <c r="I51" s="137" t="s">
        <v>398</v>
      </c>
      <c r="J51" s="127"/>
      <c r="K51" s="137" t="s">
        <v>398</v>
      </c>
      <c r="O51" s="158"/>
      <c r="Q51" s="158"/>
      <c r="S51" s="158"/>
      <c r="U51" s="158"/>
    </row>
    <row r="52" spans="1:21" x14ac:dyDescent="0.35">
      <c r="A52" s="127" t="s">
        <v>399</v>
      </c>
      <c r="B52" s="133">
        <v>42978</v>
      </c>
      <c r="C52" s="136" t="s">
        <v>459</v>
      </c>
      <c r="D52" s="135" t="s">
        <v>340</v>
      </c>
      <c r="E52" s="135" t="s">
        <v>401</v>
      </c>
      <c r="F52" s="136" t="s">
        <v>402</v>
      </c>
      <c r="G52" s="136" t="s">
        <v>403</v>
      </c>
      <c r="H52" s="140">
        <v>-14.38</v>
      </c>
      <c r="I52" s="127"/>
      <c r="J52" s="137" t="s">
        <v>398</v>
      </c>
      <c r="O52" s="158"/>
      <c r="Q52" s="158"/>
      <c r="S52" s="158"/>
      <c r="U52" s="158"/>
    </row>
    <row r="53" spans="1:21" x14ac:dyDescent="0.35">
      <c r="A53" s="127" t="s">
        <v>399</v>
      </c>
      <c r="B53" s="133">
        <v>42978</v>
      </c>
      <c r="C53" s="134" t="s">
        <v>460</v>
      </c>
      <c r="D53" s="135" t="s">
        <v>340</v>
      </c>
      <c r="E53" s="135" t="s">
        <v>401</v>
      </c>
      <c r="F53" s="136" t="s">
        <v>402</v>
      </c>
      <c r="G53" s="134" t="s">
        <v>403</v>
      </c>
      <c r="H53" s="140">
        <v>-230.26</v>
      </c>
      <c r="I53" s="127"/>
      <c r="J53" s="137" t="s">
        <v>398</v>
      </c>
      <c r="O53" s="158"/>
      <c r="Q53" s="158"/>
      <c r="S53" s="158"/>
      <c r="U53" s="158"/>
    </row>
    <row r="54" spans="1:21" x14ac:dyDescent="0.35">
      <c r="A54" s="127" t="s">
        <v>399</v>
      </c>
      <c r="B54" s="133">
        <v>42978</v>
      </c>
      <c r="C54" s="134" t="s">
        <v>461</v>
      </c>
      <c r="D54" s="135" t="s">
        <v>340</v>
      </c>
      <c r="E54" s="135" t="s">
        <v>341</v>
      </c>
      <c r="F54" s="136" t="s">
        <v>406</v>
      </c>
      <c r="G54" s="134" t="s">
        <v>398</v>
      </c>
      <c r="H54" s="140">
        <v>1092.68</v>
      </c>
      <c r="I54" s="137" t="s">
        <v>398</v>
      </c>
      <c r="J54" s="127"/>
      <c r="K54" s="137" t="s">
        <v>398</v>
      </c>
    </row>
    <row r="55" spans="1:21" x14ac:dyDescent="0.35">
      <c r="A55" s="127" t="s">
        <v>399</v>
      </c>
      <c r="B55" s="133">
        <v>42979</v>
      </c>
      <c r="C55" s="136" t="s">
        <v>462</v>
      </c>
      <c r="D55" s="135" t="s">
        <v>340</v>
      </c>
      <c r="E55" s="135" t="s">
        <v>401</v>
      </c>
      <c r="F55" s="136" t="s">
        <v>402</v>
      </c>
      <c r="G55" s="136" t="s">
        <v>403</v>
      </c>
      <c r="H55" s="140">
        <v>-32.33</v>
      </c>
      <c r="I55" s="127"/>
      <c r="J55" s="137" t="s">
        <v>398</v>
      </c>
    </row>
    <row r="56" spans="1:21" x14ac:dyDescent="0.35">
      <c r="A56" s="127" t="s">
        <v>399</v>
      </c>
      <c r="B56" s="133">
        <v>43007</v>
      </c>
      <c r="C56" s="136" t="s">
        <v>463</v>
      </c>
      <c r="D56" s="135" t="s">
        <v>340</v>
      </c>
      <c r="E56" s="135" t="s">
        <v>401</v>
      </c>
      <c r="F56" s="136" t="s">
        <v>402</v>
      </c>
      <c r="G56" s="136" t="s">
        <v>403</v>
      </c>
      <c r="H56" s="140">
        <v>-158.76</v>
      </c>
      <c r="I56" s="127"/>
      <c r="J56" s="137" t="s">
        <v>398</v>
      </c>
    </row>
    <row r="57" spans="1:21" x14ac:dyDescent="0.35">
      <c r="A57" s="127" t="s">
        <v>399</v>
      </c>
      <c r="B57" s="133">
        <v>43008</v>
      </c>
      <c r="C57" s="134" t="s">
        <v>464</v>
      </c>
      <c r="D57" s="135" t="s">
        <v>340</v>
      </c>
      <c r="E57" s="135" t="s">
        <v>341</v>
      </c>
      <c r="F57" s="136" t="s">
        <v>465</v>
      </c>
      <c r="G57" s="134" t="s">
        <v>398</v>
      </c>
      <c r="H57" s="140">
        <v>800.97</v>
      </c>
      <c r="I57" s="137" t="s">
        <v>398</v>
      </c>
      <c r="J57" s="127"/>
      <c r="K57" s="137" t="s">
        <v>398</v>
      </c>
    </row>
    <row r="58" spans="1:21" x14ac:dyDescent="0.35">
      <c r="A58" s="127" t="s">
        <v>399</v>
      </c>
      <c r="B58" s="133">
        <v>43039</v>
      </c>
      <c r="C58" s="136" t="s">
        <v>466</v>
      </c>
      <c r="D58" s="135" t="s">
        <v>340</v>
      </c>
      <c r="E58" s="135" t="s">
        <v>401</v>
      </c>
      <c r="F58" s="136" t="s">
        <v>402</v>
      </c>
      <c r="G58" s="136" t="s">
        <v>403</v>
      </c>
      <c r="H58" s="140">
        <v>-28.77</v>
      </c>
      <c r="I58" s="127"/>
      <c r="J58" s="137" t="s">
        <v>398</v>
      </c>
    </row>
    <row r="59" spans="1:21" x14ac:dyDescent="0.35">
      <c r="A59" s="127" t="s">
        <v>399</v>
      </c>
      <c r="B59" s="133">
        <v>43039</v>
      </c>
      <c r="C59" s="134" t="s">
        <v>467</v>
      </c>
      <c r="D59" s="135" t="s">
        <v>340</v>
      </c>
      <c r="E59" s="135" t="s">
        <v>401</v>
      </c>
      <c r="F59" s="136" t="s">
        <v>402</v>
      </c>
      <c r="G59" s="134" t="s">
        <v>403</v>
      </c>
      <c r="H59" s="140">
        <v>-203.61</v>
      </c>
      <c r="I59" s="127"/>
      <c r="J59" s="137" t="s">
        <v>398</v>
      </c>
    </row>
    <row r="60" spans="1:21" x14ac:dyDescent="0.35">
      <c r="A60" s="127" t="s">
        <v>399</v>
      </c>
      <c r="B60" s="133">
        <v>43039</v>
      </c>
      <c r="C60" s="134" t="s">
        <v>468</v>
      </c>
      <c r="D60" s="135" t="s">
        <v>340</v>
      </c>
      <c r="E60" s="135" t="s">
        <v>341</v>
      </c>
      <c r="F60" s="136" t="s">
        <v>406</v>
      </c>
      <c r="G60" s="134" t="s">
        <v>398</v>
      </c>
      <c r="H60" s="140">
        <v>692.88</v>
      </c>
      <c r="I60" s="137" t="s">
        <v>398</v>
      </c>
      <c r="J60" s="127"/>
      <c r="K60" s="137" t="s">
        <v>398</v>
      </c>
    </row>
    <row r="61" spans="1:21" x14ac:dyDescent="0.35">
      <c r="A61" s="127" t="s">
        <v>399</v>
      </c>
      <c r="B61" s="133">
        <v>43069</v>
      </c>
      <c r="C61" s="136" t="s">
        <v>469</v>
      </c>
      <c r="D61" s="135" t="s">
        <v>340</v>
      </c>
      <c r="E61" s="135" t="s">
        <v>401</v>
      </c>
      <c r="F61" s="136" t="s">
        <v>402</v>
      </c>
      <c r="G61" s="136" t="s">
        <v>403</v>
      </c>
      <c r="H61" s="140">
        <v>-27.4</v>
      </c>
      <c r="I61" s="127"/>
      <c r="J61" s="137" t="s">
        <v>398</v>
      </c>
    </row>
    <row r="62" spans="1:21" x14ac:dyDescent="0.35">
      <c r="A62" s="127" t="s">
        <v>399</v>
      </c>
      <c r="B62" s="133">
        <v>43069</v>
      </c>
      <c r="C62" s="134" t="s">
        <v>470</v>
      </c>
      <c r="D62" s="135" t="s">
        <v>340</v>
      </c>
      <c r="E62" s="135" t="s">
        <v>401</v>
      </c>
      <c r="F62" s="136" t="s">
        <v>402</v>
      </c>
      <c r="G62" s="134" t="s">
        <v>403</v>
      </c>
      <c r="H62" s="140">
        <v>-275.94</v>
      </c>
      <c r="I62" s="127"/>
      <c r="J62" s="137" t="s">
        <v>398</v>
      </c>
    </row>
    <row r="63" spans="1:21" x14ac:dyDescent="0.35">
      <c r="A63" s="127" t="s">
        <v>399</v>
      </c>
      <c r="B63" s="133">
        <v>43069</v>
      </c>
      <c r="C63" s="134" t="s">
        <v>471</v>
      </c>
      <c r="D63" s="135" t="s">
        <v>340</v>
      </c>
      <c r="E63" s="135" t="s">
        <v>341</v>
      </c>
      <c r="F63" s="136" t="s">
        <v>440</v>
      </c>
      <c r="G63" s="134" t="s">
        <v>398</v>
      </c>
      <c r="H63" s="140">
        <v>716.73</v>
      </c>
      <c r="I63" s="137" t="s">
        <v>398</v>
      </c>
      <c r="J63" s="127"/>
      <c r="K63" s="137" t="s">
        <v>398</v>
      </c>
    </row>
    <row r="64" spans="1:21" x14ac:dyDescent="0.35">
      <c r="A64" s="127" t="s">
        <v>399</v>
      </c>
      <c r="B64" s="133">
        <v>43098</v>
      </c>
      <c r="C64" s="134" t="s">
        <v>473</v>
      </c>
      <c r="D64" s="135" t="s">
        <v>340</v>
      </c>
      <c r="E64" s="135" t="s">
        <v>401</v>
      </c>
      <c r="F64" s="136" t="s">
        <v>402</v>
      </c>
      <c r="G64" s="134" t="s">
        <v>403</v>
      </c>
      <c r="H64" s="140">
        <v>-17.8</v>
      </c>
      <c r="I64" s="127"/>
      <c r="J64" s="137" t="s">
        <v>398</v>
      </c>
    </row>
    <row r="65" spans="1:11" x14ac:dyDescent="0.35">
      <c r="A65" s="127" t="s">
        <v>399</v>
      </c>
      <c r="B65" s="133">
        <v>43098</v>
      </c>
      <c r="C65" s="136" t="s">
        <v>472</v>
      </c>
      <c r="D65" s="135" t="s">
        <v>340</v>
      </c>
      <c r="E65" s="135" t="s">
        <v>401</v>
      </c>
      <c r="F65" s="136" t="s">
        <v>402</v>
      </c>
      <c r="G65" s="136" t="s">
        <v>403</v>
      </c>
      <c r="H65" s="140">
        <v>-249.28</v>
      </c>
      <c r="I65" s="127"/>
      <c r="J65" s="137" t="s">
        <v>398</v>
      </c>
    </row>
    <row r="66" spans="1:11" x14ac:dyDescent="0.35">
      <c r="A66" s="127" t="s">
        <v>399</v>
      </c>
      <c r="B66" s="133">
        <v>43100</v>
      </c>
      <c r="C66" s="136" t="s">
        <v>474</v>
      </c>
      <c r="D66" s="135" t="s">
        <v>340</v>
      </c>
      <c r="E66" s="135" t="s">
        <v>341</v>
      </c>
      <c r="F66" s="136" t="s">
        <v>406</v>
      </c>
      <c r="G66" s="136" t="s">
        <v>398</v>
      </c>
      <c r="H66" s="140">
        <v>721.65</v>
      </c>
      <c r="I66" s="137" t="s">
        <v>398</v>
      </c>
      <c r="J66" s="127"/>
      <c r="K66" s="137" t="s">
        <v>398</v>
      </c>
    </row>
    <row r="67" spans="1:11" x14ac:dyDescent="0.35">
      <c r="A67" s="127" t="s">
        <v>399</v>
      </c>
      <c r="B67" s="133">
        <v>43100</v>
      </c>
      <c r="C67" s="136" t="s">
        <v>475</v>
      </c>
      <c r="D67" s="135" t="s">
        <v>340</v>
      </c>
      <c r="E67" s="135" t="s">
        <v>341</v>
      </c>
      <c r="F67" s="136" t="s">
        <v>476</v>
      </c>
      <c r="G67" s="136" t="s">
        <v>398</v>
      </c>
      <c r="H67" s="140">
        <v>370</v>
      </c>
      <c r="I67" s="137" t="s">
        <v>398</v>
      </c>
      <c r="J67" s="127"/>
      <c r="K67" s="137" t="s">
        <v>398</v>
      </c>
    </row>
    <row r="68" spans="1:11" x14ac:dyDescent="0.35">
      <c r="A68" s="127" t="s">
        <v>399</v>
      </c>
      <c r="B68" s="133">
        <v>43131</v>
      </c>
      <c r="C68" s="134" t="s">
        <v>477</v>
      </c>
      <c r="D68" s="135" t="s">
        <v>340</v>
      </c>
      <c r="E68" s="135" t="s">
        <v>401</v>
      </c>
      <c r="F68" s="136" t="s">
        <v>402</v>
      </c>
      <c r="G68" s="134" t="s">
        <v>403</v>
      </c>
      <c r="H68" s="140">
        <v>-22.61</v>
      </c>
      <c r="I68" s="127"/>
      <c r="J68" s="137" t="s">
        <v>398</v>
      </c>
    </row>
    <row r="69" spans="1:11" x14ac:dyDescent="0.35">
      <c r="A69" s="127" t="s">
        <v>399</v>
      </c>
      <c r="B69" s="133">
        <v>43131</v>
      </c>
      <c r="C69" s="134" t="s">
        <v>477</v>
      </c>
      <c r="D69" s="135" t="s">
        <v>340</v>
      </c>
      <c r="E69" s="135" t="s">
        <v>401</v>
      </c>
      <c r="F69" s="136" t="s">
        <v>402</v>
      </c>
      <c r="G69" s="134" t="s">
        <v>403</v>
      </c>
      <c r="H69" s="140">
        <v>-212.86</v>
      </c>
      <c r="I69" s="127"/>
      <c r="J69" s="137" t="s">
        <v>398</v>
      </c>
    </row>
    <row r="70" spans="1:11" x14ac:dyDescent="0.35">
      <c r="A70" s="127" t="s">
        <v>399</v>
      </c>
      <c r="B70" s="133">
        <v>43131</v>
      </c>
      <c r="C70" s="136" t="s">
        <v>478</v>
      </c>
      <c r="D70" s="135" t="s">
        <v>340</v>
      </c>
      <c r="E70" s="135" t="s">
        <v>341</v>
      </c>
      <c r="F70" s="136" t="s">
        <v>406</v>
      </c>
      <c r="G70" s="136" t="s">
        <v>398</v>
      </c>
      <c r="H70" s="140">
        <v>684.6</v>
      </c>
      <c r="I70" s="137" t="s">
        <v>398</v>
      </c>
      <c r="J70" s="127"/>
      <c r="K70" s="137" t="s">
        <v>398</v>
      </c>
    </row>
    <row r="71" spans="1:11" x14ac:dyDescent="0.35">
      <c r="A71" s="127" t="s">
        <v>399</v>
      </c>
      <c r="B71" s="133">
        <v>43159</v>
      </c>
      <c r="C71" s="134" t="s">
        <v>479</v>
      </c>
      <c r="D71" s="135" t="s">
        <v>340</v>
      </c>
      <c r="E71" s="135" t="s">
        <v>401</v>
      </c>
      <c r="F71" s="136" t="s">
        <v>402</v>
      </c>
      <c r="G71" s="134" t="s">
        <v>403</v>
      </c>
      <c r="H71" s="140">
        <v>-17.809999999999999</v>
      </c>
      <c r="I71" s="127"/>
      <c r="J71" s="137" t="s">
        <v>398</v>
      </c>
    </row>
    <row r="72" spans="1:11" x14ac:dyDescent="0.35">
      <c r="A72" s="127" t="s">
        <v>399</v>
      </c>
      <c r="B72" s="133">
        <v>43159</v>
      </c>
      <c r="C72" s="136" t="s">
        <v>479</v>
      </c>
      <c r="D72" s="135" t="s">
        <v>340</v>
      </c>
      <c r="E72" s="135" t="s">
        <v>401</v>
      </c>
      <c r="F72" s="136" t="s">
        <v>402</v>
      </c>
      <c r="G72" s="136" t="s">
        <v>403</v>
      </c>
      <c r="H72" s="140">
        <v>-193.45</v>
      </c>
      <c r="I72" s="127"/>
      <c r="J72" s="137" t="s">
        <v>398</v>
      </c>
    </row>
    <row r="73" spans="1:11" x14ac:dyDescent="0.35">
      <c r="A73" s="127" t="s">
        <v>399</v>
      </c>
      <c r="B73" s="133">
        <v>43159</v>
      </c>
      <c r="C73" s="136" t="s">
        <v>480</v>
      </c>
      <c r="D73" s="135" t="s">
        <v>340</v>
      </c>
      <c r="E73" s="135" t="s">
        <v>341</v>
      </c>
      <c r="F73" s="136" t="s">
        <v>406</v>
      </c>
      <c r="G73" s="136" t="s">
        <v>398</v>
      </c>
      <c r="H73" s="140">
        <v>688.53</v>
      </c>
      <c r="I73" s="137" t="s">
        <v>398</v>
      </c>
      <c r="J73" s="127"/>
      <c r="K73" s="137" t="s">
        <v>398</v>
      </c>
    </row>
    <row r="74" spans="1:11" x14ac:dyDescent="0.35">
      <c r="A74" s="127" t="s">
        <v>399</v>
      </c>
      <c r="B74" s="133">
        <v>43189</v>
      </c>
      <c r="C74" s="136" t="s">
        <v>481</v>
      </c>
      <c r="D74" s="135" t="s">
        <v>340</v>
      </c>
      <c r="E74" s="135" t="s">
        <v>401</v>
      </c>
      <c r="F74" s="136" t="s">
        <v>402</v>
      </c>
      <c r="G74" s="136" t="s">
        <v>403</v>
      </c>
      <c r="H74" s="140">
        <v>-21.23</v>
      </c>
      <c r="I74" s="127"/>
      <c r="J74" s="137" t="s">
        <v>398</v>
      </c>
    </row>
    <row r="75" spans="1:11" x14ac:dyDescent="0.35">
      <c r="A75" s="127" t="s">
        <v>399</v>
      </c>
      <c r="B75" s="133">
        <v>43189</v>
      </c>
      <c r="C75" s="136" t="s">
        <v>481</v>
      </c>
      <c r="D75" s="135" t="s">
        <v>340</v>
      </c>
      <c r="E75" s="135" t="s">
        <v>401</v>
      </c>
      <c r="F75" s="136" t="s">
        <v>402</v>
      </c>
      <c r="G75" s="136" t="s">
        <v>403</v>
      </c>
      <c r="H75" s="140">
        <v>-151.30000000000001</v>
      </c>
      <c r="I75" s="127"/>
      <c r="J75" s="137" t="s">
        <v>398</v>
      </c>
    </row>
    <row r="76" spans="1:11" x14ac:dyDescent="0.35">
      <c r="A76" s="127" t="s">
        <v>399</v>
      </c>
      <c r="B76" s="133">
        <v>43190</v>
      </c>
      <c r="C76" s="136" t="s">
        <v>482</v>
      </c>
      <c r="D76" s="135" t="s">
        <v>340</v>
      </c>
      <c r="E76" s="135" t="s">
        <v>341</v>
      </c>
      <c r="F76" s="136" t="s">
        <v>406</v>
      </c>
      <c r="G76" s="136" t="s">
        <v>398</v>
      </c>
      <c r="H76" s="140">
        <v>759.38</v>
      </c>
      <c r="I76" s="142">
        <v>6905.2500000000009</v>
      </c>
      <c r="J76" s="127"/>
      <c r="K76" s="137" t="s">
        <v>398</v>
      </c>
    </row>
    <row r="77" spans="1:11" x14ac:dyDescent="0.35">
      <c r="A77" s="127" t="s">
        <v>399</v>
      </c>
      <c r="B77" s="133">
        <v>43192</v>
      </c>
      <c r="C77" s="134" t="s">
        <v>486</v>
      </c>
      <c r="D77" s="135" t="s">
        <v>340</v>
      </c>
      <c r="E77" s="135" t="s">
        <v>401</v>
      </c>
      <c r="F77" s="136" t="s">
        <v>402</v>
      </c>
      <c r="G77" s="134" t="s">
        <v>403</v>
      </c>
      <c r="H77" s="140">
        <v>-32.19</v>
      </c>
      <c r="I77" s="127"/>
      <c r="J77" s="137" t="s">
        <v>398</v>
      </c>
    </row>
    <row r="78" spans="1:11" x14ac:dyDescent="0.35">
      <c r="A78" s="127" t="s">
        <v>399</v>
      </c>
      <c r="B78" s="133">
        <v>43220</v>
      </c>
      <c r="C78" s="136" t="s">
        <v>487</v>
      </c>
      <c r="D78" s="135" t="s">
        <v>340</v>
      </c>
      <c r="E78" s="135" t="s">
        <v>401</v>
      </c>
      <c r="F78" s="136" t="s">
        <v>402</v>
      </c>
      <c r="G78" s="136" t="s">
        <v>403</v>
      </c>
      <c r="H78" s="140">
        <v>-1270.1199999999999</v>
      </c>
      <c r="I78" s="127"/>
      <c r="J78" s="137" t="s">
        <v>398</v>
      </c>
    </row>
    <row r="79" spans="1:11" x14ac:dyDescent="0.35">
      <c r="A79" s="127" t="s">
        <v>399</v>
      </c>
      <c r="B79" s="133">
        <v>43220</v>
      </c>
      <c r="C79" s="136" t="s">
        <v>488</v>
      </c>
      <c r="D79" s="135" t="s">
        <v>340</v>
      </c>
      <c r="E79" s="135" t="s">
        <v>341</v>
      </c>
      <c r="F79" s="136" t="s">
        <v>440</v>
      </c>
      <c r="G79" s="136" t="s">
        <v>398</v>
      </c>
      <c r="H79" s="140">
        <v>725.75</v>
      </c>
      <c r="I79" s="137" t="s">
        <v>398</v>
      </c>
      <c r="J79" s="127"/>
      <c r="K79" s="137" t="s">
        <v>398</v>
      </c>
    </row>
    <row r="80" spans="1:11" x14ac:dyDescent="0.35">
      <c r="A80" s="127" t="s">
        <v>399</v>
      </c>
      <c r="B80" s="133">
        <v>43251</v>
      </c>
      <c r="C80" s="134" t="s">
        <v>489</v>
      </c>
      <c r="D80" s="135" t="s">
        <v>340</v>
      </c>
      <c r="E80" s="135" t="s">
        <v>401</v>
      </c>
      <c r="F80" s="136" t="s">
        <v>402</v>
      </c>
      <c r="G80" s="134" t="s">
        <v>403</v>
      </c>
      <c r="H80" s="140">
        <v>-908.22</v>
      </c>
      <c r="I80" s="127"/>
      <c r="J80" s="137" t="s">
        <v>398</v>
      </c>
    </row>
    <row r="81" spans="1:11" x14ac:dyDescent="0.35">
      <c r="A81" s="127" t="s">
        <v>399</v>
      </c>
      <c r="B81" s="133">
        <v>43251</v>
      </c>
      <c r="C81" s="134" t="s">
        <v>489</v>
      </c>
      <c r="D81" s="135" t="s">
        <v>340</v>
      </c>
      <c r="E81" s="135" t="s">
        <v>401</v>
      </c>
      <c r="F81" s="136" t="s">
        <v>402</v>
      </c>
      <c r="G81" s="134" t="s">
        <v>403</v>
      </c>
      <c r="H81" s="140">
        <v>-3525.52</v>
      </c>
      <c r="I81" s="127"/>
      <c r="J81" s="137" t="s">
        <v>398</v>
      </c>
    </row>
    <row r="82" spans="1:11" x14ac:dyDescent="0.35">
      <c r="A82" s="127" t="s">
        <v>399</v>
      </c>
      <c r="B82" s="133">
        <v>43251</v>
      </c>
      <c r="C82" s="136" t="s">
        <v>490</v>
      </c>
      <c r="D82" s="135" t="s">
        <v>340</v>
      </c>
      <c r="E82" s="135" t="s">
        <v>341</v>
      </c>
      <c r="F82" s="136" t="s">
        <v>440</v>
      </c>
      <c r="G82" s="136" t="s">
        <v>398</v>
      </c>
      <c r="H82" s="140">
        <v>556.32000000000005</v>
      </c>
      <c r="I82" s="137" t="s">
        <v>398</v>
      </c>
      <c r="J82" s="127"/>
      <c r="K82" s="137" t="s">
        <v>398</v>
      </c>
    </row>
    <row r="83" spans="1:11" x14ac:dyDescent="0.35">
      <c r="A83" s="127" t="s">
        <v>399</v>
      </c>
      <c r="B83" s="133">
        <v>43281</v>
      </c>
      <c r="C83" s="134" t="s">
        <v>491</v>
      </c>
      <c r="D83" s="135" t="s">
        <v>340</v>
      </c>
      <c r="E83" s="135" t="s">
        <v>401</v>
      </c>
      <c r="F83" s="136" t="s">
        <v>402</v>
      </c>
      <c r="G83" s="134" t="s">
        <v>403</v>
      </c>
      <c r="H83" s="140">
        <v>-1068.49</v>
      </c>
      <c r="I83" s="127"/>
      <c r="J83" s="137" t="s">
        <v>398</v>
      </c>
    </row>
    <row r="84" spans="1:11" x14ac:dyDescent="0.35">
      <c r="A84" s="127" t="s">
        <v>399</v>
      </c>
      <c r="B84" s="133">
        <v>43281</v>
      </c>
      <c r="C84" s="136" t="s">
        <v>491</v>
      </c>
      <c r="D84" s="135" t="s">
        <v>340</v>
      </c>
      <c r="E84" s="135" t="s">
        <v>401</v>
      </c>
      <c r="F84" s="136" t="s">
        <v>402</v>
      </c>
      <c r="G84" s="136" t="s">
        <v>403</v>
      </c>
      <c r="H84" s="140">
        <v>-6055.8</v>
      </c>
      <c r="I84" s="127"/>
      <c r="J84" s="137" t="s">
        <v>398</v>
      </c>
    </row>
    <row r="85" spans="1:11" x14ac:dyDescent="0.35">
      <c r="A85" s="127" t="s">
        <v>399</v>
      </c>
      <c r="B85" s="133">
        <v>43281</v>
      </c>
      <c r="C85" s="136" t="s">
        <v>492</v>
      </c>
      <c r="D85" s="135" t="s">
        <v>340</v>
      </c>
      <c r="E85" s="135" t="s">
        <v>341</v>
      </c>
      <c r="F85" s="136" t="s">
        <v>406</v>
      </c>
      <c r="G85" s="136" t="s">
        <v>398</v>
      </c>
      <c r="H85" s="140">
        <v>722.97</v>
      </c>
      <c r="I85" s="137" t="s">
        <v>398</v>
      </c>
      <c r="J85" s="127"/>
      <c r="K85" s="137" t="s">
        <v>398</v>
      </c>
    </row>
    <row r="86" spans="1:11" x14ac:dyDescent="0.35">
      <c r="A86" s="127" t="s">
        <v>399</v>
      </c>
      <c r="B86" s="133">
        <v>43312</v>
      </c>
      <c r="C86" s="134" t="s">
        <v>493</v>
      </c>
      <c r="D86" s="135" t="s">
        <v>340</v>
      </c>
      <c r="E86" s="135" t="s">
        <v>401</v>
      </c>
      <c r="F86" s="136" t="s">
        <v>402</v>
      </c>
      <c r="G86" s="134" t="s">
        <v>403</v>
      </c>
      <c r="H86" s="140">
        <v>-643.83000000000004</v>
      </c>
      <c r="I86" s="127"/>
      <c r="J86" s="137" t="s">
        <v>398</v>
      </c>
    </row>
    <row r="87" spans="1:11" x14ac:dyDescent="0.35">
      <c r="A87" s="127" t="s">
        <v>399</v>
      </c>
      <c r="B87" s="133">
        <v>43312</v>
      </c>
      <c r="C87" s="134" t="s">
        <v>493</v>
      </c>
      <c r="D87" s="135" t="s">
        <v>340</v>
      </c>
      <c r="E87" s="135" t="s">
        <v>401</v>
      </c>
      <c r="F87" s="136" t="s">
        <v>402</v>
      </c>
      <c r="G87" s="134" t="s">
        <v>403</v>
      </c>
      <c r="H87" s="140">
        <v>-6462.18</v>
      </c>
      <c r="I87" s="127"/>
      <c r="J87" s="137" t="s">
        <v>398</v>
      </c>
    </row>
    <row r="88" spans="1:11" x14ac:dyDescent="0.35">
      <c r="A88" s="127" t="s">
        <v>399</v>
      </c>
      <c r="B88" s="133">
        <v>43312</v>
      </c>
      <c r="C88" s="136" t="s">
        <v>494</v>
      </c>
      <c r="D88" s="135" t="s">
        <v>340</v>
      </c>
      <c r="E88" s="135" t="s">
        <v>341</v>
      </c>
      <c r="F88" s="136" t="s">
        <v>406</v>
      </c>
      <c r="G88" s="136" t="s">
        <v>398</v>
      </c>
      <c r="H88" s="140">
        <v>782.77</v>
      </c>
      <c r="I88" s="137" t="s">
        <v>398</v>
      </c>
      <c r="J88" s="127"/>
      <c r="K88" s="137" t="s">
        <v>398</v>
      </c>
    </row>
    <row r="89" spans="1:11" x14ac:dyDescent="0.35">
      <c r="A89" s="127" t="s">
        <v>399</v>
      </c>
      <c r="B89" s="133">
        <v>43343</v>
      </c>
      <c r="C89" s="134" t="s">
        <v>495</v>
      </c>
      <c r="D89" s="135" t="s">
        <v>340</v>
      </c>
      <c r="E89" s="135" t="s">
        <v>401</v>
      </c>
      <c r="F89" s="136" t="s">
        <v>402</v>
      </c>
      <c r="G89" s="134" t="s">
        <v>403</v>
      </c>
      <c r="H89" s="140">
        <v>-774.68</v>
      </c>
      <c r="I89" s="127"/>
      <c r="J89" s="137" t="s">
        <v>398</v>
      </c>
    </row>
    <row r="90" spans="1:11" x14ac:dyDescent="0.35">
      <c r="A90" s="127" t="s">
        <v>399</v>
      </c>
      <c r="B90" s="133">
        <v>43343</v>
      </c>
      <c r="C90" s="134" t="s">
        <v>495</v>
      </c>
      <c r="D90" s="135" t="s">
        <v>340</v>
      </c>
      <c r="E90" s="135" t="s">
        <v>401</v>
      </c>
      <c r="F90" s="136" t="s">
        <v>402</v>
      </c>
      <c r="G90" s="134" t="s">
        <v>403</v>
      </c>
      <c r="H90" s="140">
        <v>-1892.18</v>
      </c>
      <c r="I90" s="127"/>
      <c r="J90" s="137" t="s">
        <v>398</v>
      </c>
    </row>
    <row r="91" spans="1:11" x14ac:dyDescent="0.35">
      <c r="A91" s="127" t="s">
        <v>399</v>
      </c>
      <c r="B91" s="133">
        <v>43343</v>
      </c>
      <c r="C91" s="136" t="s">
        <v>496</v>
      </c>
      <c r="D91" s="135" t="s">
        <v>340</v>
      </c>
      <c r="E91" s="135" t="s">
        <v>341</v>
      </c>
      <c r="F91" s="136" t="s">
        <v>406</v>
      </c>
      <c r="G91" s="136" t="s">
        <v>398</v>
      </c>
      <c r="H91" s="140">
        <v>719.08</v>
      </c>
      <c r="I91" s="137" t="s">
        <v>398</v>
      </c>
      <c r="J91" s="127"/>
      <c r="K91" s="137" t="s">
        <v>398</v>
      </c>
    </row>
    <row r="92" spans="1:11" x14ac:dyDescent="0.35">
      <c r="A92" s="127" t="s">
        <v>399</v>
      </c>
      <c r="B92" s="133">
        <v>43371</v>
      </c>
      <c r="C92" s="136" t="s">
        <v>497</v>
      </c>
      <c r="D92" s="135" t="s">
        <v>340</v>
      </c>
      <c r="E92" s="135" t="s">
        <v>401</v>
      </c>
      <c r="F92" s="136" t="s">
        <v>402</v>
      </c>
      <c r="G92" s="136" t="s">
        <v>403</v>
      </c>
      <c r="H92" s="140">
        <v>-2267.0100000000002</v>
      </c>
      <c r="I92" s="127"/>
      <c r="J92" s="137" t="s">
        <v>398</v>
      </c>
    </row>
    <row r="93" spans="1:11" x14ac:dyDescent="0.35">
      <c r="A93" s="127" t="s">
        <v>399</v>
      </c>
      <c r="B93" s="133">
        <v>43371</v>
      </c>
      <c r="C93" s="134" t="s">
        <v>497</v>
      </c>
      <c r="D93" s="135" t="s">
        <v>340</v>
      </c>
      <c r="E93" s="135" t="s">
        <v>401</v>
      </c>
      <c r="F93" s="136" t="s">
        <v>402</v>
      </c>
      <c r="G93" s="134" t="s">
        <v>403</v>
      </c>
      <c r="H93" s="140">
        <v>-2304.11</v>
      </c>
      <c r="I93" s="127"/>
      <c r="J93" s="137" t="s">
        <v>398</v>
      </c>
    </row>
    <row r="94" spans="1:11" x14ac:dyDescent="0.35">
      <c r="A94" s="127" t="s">
        <v>399</v>
      </c>
      <c r="B94" s="133">
        <v>43371</v>
      </c>
      <c r="C94" s="136" t="s">
        <v>498</v>
      </c>
      <c r="D94" s="135" t="s">
        <v>340</v>
      </c>
      <c r="E94" s="135" t="s">
        <v>341</v>
      </c>
      <c r="F94" s="136" t="s">
        <v>406</v>
      </c>
      <c r="G94" s="136" t="s">
        <v>398</v>
      </c>
      <c r="H94" s="140">
        <v>770.39</v>
      </c>
      <c r="I94" s="137" t="s">
        <v>398</v>
      </c>
      <c r="J94" s="127"/>
      <c r="K94" s="137" t="s">
        <v>398</v>
      </c>
    </row>
    <row r="95" spans="1:11" x14ac:dyDescent="0.35">
      <c r="A95" s="127" t="s">
        <v>399</v>
      </c>
      <c r="B95" s="133">
        <v>43404</v>
      </c>
      <c r="C95" s="134" t="s">
        <v>499</v>
      </c>
      <c r="D95" s="135" t="s">
        <v>340</v>
      </c>
      <c r="E95" s="135" t="s">
        <v>401</v>
      </c>
      <c r="F95" s="136" t="s">
        <v>402</v>
      </c>
      <c r="G95" s="134" t="s">
        <v>403</v>
      </c>
      <c r="H95" s="140">
        <v>-830.41</v>
      </c>
      <c r="I95" s="127"/>
      <c r="J95" s="137" t="s">
        <v>398</v>
      </c>
    </row>
    <row r="96" spans="1:11" x14ac:dyDescent="0.35">
      <c r="A96" s="127" t="s">
        <v>399</v>
      </c>
      <c r="B96" s="133">
        <v>43404</v>
      </c>
      <c r="C96" s="134" t="s">
        <v>499</v>
      </c>
      <c r="D96" s="135" t="s">
        <v>340</v>
      </c>
      <c r="E96" s="135" t="s">
        <v>401</v>
      </c>
      <c r="F96" s="136" t="s">
        <v>402</v>
      </c>
      <c r="G96" s="134" t="s">
        <v>403</v>
      </c>
      <c r="H96" s="140">
        <v>-5818.38</v>
      </c>
      <c r="I96" s="127"/>
      <c r="J96" s="137" t="s">
        <v>398</v>
      </c>
    </row>
    <row r="97" spans="1:11" x14ac:dyDescent="0.35">
      <c r="A97" s="127" t="s">
        <v>399</v>
      </c>
      <c r="B97" s="133">
        <v>43404</v>
      </c>
      <c r="C97" s="134" t="s">
        <v>500</v>
      </c>
      <c r="D97" s="135" t="s">
        <v>340</v>
      </c>
      <c r="E97" s="135" t="s">
        <v>341</v>
      </c>
      <c r="F97" s="136" t="s">
        <v>406</v>
      </c>
      <c r="G97" s="134" t="s">
        <v>398</v>
      </c>
      <c r="H97" s="140">
        <v>701.1</v>
      </c>
      <c r="I97" s="137" t="s">
        <v>398</v>
      </c>
      <c r="J97" s="127"/>
      <c r="K97" s="137" t="s">
        <v>398</v>
      </c>
    </row>
    <row r="98" spans="1:11" x14ac:dyDescent="0.35">
      <c r="A98" s="127" t="s">
        <v>399</v>
      </c>
      <c r="B98" s="133">
        <v>43434</v>
      </c>
      <c r="C98" s="136" t="s">
        <v>501</v>
      </c>
      <c r="D98" s="135" t="s">
        <v>340</v>
      </c>
      <c r="E98" s="135" t="s">
        <v>401</v>
      </c>
      <c r="F98" s="136" t="s">
        <v>402</v>
      </c>
      <c r="G98" s="136" t="s">
        <v>403</v>
      </c>
      <c r="H98" s="140">
        <v>-89.05</v>
      </c>
      <c r="I98" s="127"/>
      <c r="J98" s="137" t="s">
        <v>398</v>
      </c>
    </row>
    <row r="99" spans="1:11" x14ac:dyDescent="0.35">
      <c r="A99" s="127" t="s">
        <v>399</v>
      </c>
      <c r="B99" s="133">
        <v>43434</v>
      </c>
      <c r="C99" s="134" t="s">
        <v>501</v>
      </c>
      <c r="D99" s="135" t="s">
        <v>340</v>
      </c>
      <c r="E99" s="135" t="s">
        <v>401</v>
      </c>
      <c r="F99" s="136" t="s">
        <v>402</v>
      </c>
      <c r="G99" s="134" t="s">
        <v>403</v>
      </c>
      <c r="H99" s="140">
        <v>-5045.2700000000004</v>
      </c>
      <c r="I99" s="127"/>
      <c r="J99" s="137" t="s">
        <v>398</v>
      </c>
    </row>
    <row r="100" spans="1:11" x14ac:dyDescent="0.35">
      <c r="A100" s="127" t="s">
        <v>399</v>
      </c>
      <c r="B100" s="133">
        <v>43434</v>
      </c>
      <c r="C100" s="134" t="s">
        <v>502</v>
      </c>
      <c r="D100" s="135" t="s">
        <v>340</v>
      </c>
      <c r="E100" s="135" t="s">
        <v>341</v>
      </c>
      <c r="F100" s="136" t="s">
        <v>406</v>
      </c>
      <c r="G100" s="134" t="s">
        <v>398</v>
      </c>
      <c r="H100" s="140">
        <v>681.04</v>
      </c>
      <c r="I100" s="137" t="s">
        <v>398</v>
      </c>
      <c r="J100" s="127"/>
      <c r="K100" s="137" t="s">
        <v>398</v>
      </c>
    </row>
    <row r="101" spans="1:11" x14ac:dyDescent="0.35">
      <c r="A101" s="127" t="s">
        <v>399</v>
      </c>
      <c r="B101" s="133">
        <v>43465</v>
      </c>
      <c r="C101" s="134" t="s">
        <v>503</v>
      </c>
      <c r="D101" s="135" t="s">
        <v>340</v>
      </c>
      <c r="E101" s="135" t="s">
        <v>401</v>
      </c>
      <c r="F101" s="136" t="s">
        <v>402</v>
      </c>
      <c r="G101" s="134" t="s">
        <v>403</v>
      </c>
      <c r="H101" s="140">
        <v>-62.32</v>
      </c>
      <c r="I101" s="127"/>
      <c r="J101" s="137" t="s">
        <v>398</v>
      </c>
    </row>
    <row r="102" spans="1:11" x14ac:dyDescent="0.35">
      <c r="A102" s="127" t="s">
        <v>399</v>
      </c>
      <c r="B102" s="133">
        <v>43465</v>
      </c>
      <c r="C102" s="134" t="s">
        <v>503</v>
      </c>
      <c r="D102" s="135" t="s">
        <v>340</v>
      </c>
      <c r="E102" s="135" t="s">
        <v>401</v>
      </c>
      <c r="F102" s="136" t="s">
        <v>402</v>
      </c>
      <c r="G102" s="134" t="s">
        <v>403</v>
      </c>
      <c r="H102" s="140">
        <v>-9756.3799999999992</v>
      </c>
      <c r="I102" s="127"/>
      <c r="J102" s="137" t="s">
        <v>398</v>
      </c>
    </row>
    <row r="103" spans="1:11" x14ac:dyDescent="0.35">
      <c r="A103" s="127" t="s">
        <v>399</v>
      </c>
      <c r="B103" s="133">
        <v>43465</v>
      </c>
      <c r="C103" s="136" t="s">
        <v>504</v>
      </c>
      <c r="D103" s="135" t="s">
        <v>340</v>
      </c>
      <c r="E103" s="135" t="s">
        <v>341</v>
      </c>
      <c r="F103" s="136" t="s">
        <v>406</v>
      </c>
      <c r="G103" s="136" t="s">
        <v>398</v>
      </c>
      <c r="H103" s="140">
        <v>682.13</v>
      </c>
      <c r="I103" s="137" t="s">
        <v>398</v>
      </c>
      <c r="J103" s="127"/>
      <c r="K103" s="137" t="s">
        <v>398</v>
      </c>
    </row>
    <row r="104" spans="1:11" x14ac:dyDescent="0.35">
      <c r="A104" s="127" t="s">
        <v>399</v>
      </c>
      <c r="B104" s="133">
        <v>43467</v>
      </c>
      <c r="C104" s="134" t="s">
        <v>505</v>
      </c>
      <c r="D104" s="135" t="s">
        <v>340</v>
      </c>
      <c r="E104" s="135" t="s">
        <v>401</v>
      </c>
      <c r="F104" s="136" t="s">
        <v>402</v>
      </c>
      <c r="G104" s="134" t="s">
        <v>403</v>
      </c>
      <c r="H104" s="140">
        <v>-50.96</v>
      </c>
      <c r="I104" s="127"/>
      <c r="J104" s="137" t="s">
        <v>398</v>
      </c>
    </row>
    <row r="105" spans="1:11" x14ac:dyDescent="0.35">
      <c r="A105" s="127" t="s">
        <v>399</v>
      </c>
      <c r="B105" s="133">
        <v>43496</v>
      </c>
      <c r="C105" s="134" t="s">
        <v>505</v>
      </c>
      <c r="D105" s="135" t="s">
        <v>340</v>
      </c>
      <c r="E105" s="135" t="s">
        <v>401</v>
      </c>
      <c r="F105" s="136" t="s">
        <v>402</v>
      </c>
      <c r="G105" s="134" t="s">
        <v>403</v>
      </c>
      <c r="H105" s="140">
        <v>-7473.65</v>
      </c>
      <c r="I105" s="127"/>
      <c r="J105" s="137" t="s">
        <v>398</v>
      </c>
    </row>
    <row r="106" spans="1:11" x14ac:dyDescent="0.35">
      <c r="A106" s="127" t="s">
        <v>399</v>
      </c>
      <c r="B106" s="133">
        <v>43496</v>
      </c>
      <c r="C106" s="134" t="s">
        <v>506</v>
      </c>
      <c r="D106" s="135" t="s">
        <v>340</v>
      </c>
      <c r="E106" s="135" t="s">
        <v>341</v>
      </c>
      <c r="F106" s="136" t="s">
        <v>406</v>
      </c>
      <c r="G106" s="134" t="s">
        <v>398</v>
      </c>
      <c r="H106" s="140">
        <v>579.26</v>
      </c>
      <c r="I106" s="137" t="s">
        <v>398</v>
      </c>
      <c r="J106" s="127"/>
      <c r="K106" s="137" t="s">
        <v>398</v>
      </c>
    </row>
    <row r="107" spans="1:11" x14ac:dyDescent="0.35">
      <c r="A107" s="127" t="s">
        <v>399</v>
      </c>
      <c r="B107" s="133">
        <v>43524</v>
      </c>
      <c r="C107" s="136" t="s">
        <v>508</v>
      </c>
      <c r="D107" s="135" t="s">
        <v>340</v>
      </c>
      <c r="E107" s="135" t="s">
        <v>401</v>
      </c>
      <c r="F107" s="136" t="s">
        <v>402</v>
      </c>
      <c r="G107" s="136" t="s">
        <v>403</v>
      </c>
      <c r="H107" s="140">
        <v>-2038.36</v>
      </c>
      <c r="I107" s="127"/>
      <c r="J107" s="137" t="s">
        <v>398</v>
      </c>
    </row>
    <row r="108" spans="1:11" x14ac:dyDescent="0.35">
      <c r="A108" s="127" t="s">
        <v>399</v>
      </c>
      <c r="B108" s="133">
        <v>43524</v>
      </c>
      <c r="C108" s="134" t="s">
        <v>507</v>
      </c>
      <c r="D108" s="135" t="s">
        <v>340</v>
      </c>
      <c r="E108" s="135" t="s">
        <v>401</v>
      </c>
      <c r="F108" s="136" t="s">
        <v>402</v>
      </c>
      <c r="G108" s="134" t="s">
        <v>403</v>
      </c>
      <c r="H108" s="140">
        <v>-13539.8</v>
      </c>
      <c r="I108" s="127"/>
      <c r="J108" s="137" t="s">
        <v>398</v>
      </c>
    </row>
    <row r="109" spans="1:11" x14ac:dyDescent="0.35">
      <c r="A109" s="127" t="s">
        <v>399</v>
      </c>
      <c r="B109" s="133">
        <v>43524</v>
      </c>
      <c r="C109" s="134" t="s">
        <v>509</v>
      </c>
      <c r="D109" s="135" t="s">
        <v>340</v>
      </c>
      <c r="E109" s="135" t="s">
        <v>341</v>
      </c>
      <c r="F109" s="136" t="s">
        <v>406</v>
      </c>
      <c r="G109" s="134" t="s">
        <v>398</v>
      </c>
      <c r="H109" s="140">
        <v>363.3</v>
      </c>
      <c r="I109" s="137" t="s">
        <v>398</v>
      </c>
      <c r="J109" s="127"/>
      <c r="K109" s="137" t="s">
        <v>398</v>
      </c>
    </row>
    <row r="110" spans="1:11" x14ac:dyDescent="0.35">
      <c r="A110" s="127" t="s">
        <v>399</v>
      </c>
      <c r="B110" s="133">
        <v>43555</v>
      </c>
      <c r="C110" s="134" t="s">
        <v>510</v>
      </c>
      <c r="D110" s="135" t="s">
        <v>340</v>
      </c>
      <c r="E110" s="135" t="s">
        <v>401</v>
      </c>
      <c r="F110" s="136" t="s">
        <v>402</v>
      </c>
      <c r="G110" s="134" t="s">
        <v>403</v>
      </c>
      <c r="H110" s="140">
        <v>-6084.44</v>
      </c>
      <c r="I110" s="127"/>
      <c r="J110" s="137" t="s">
        <v>398</v>
      </c>
    </row>
    <row r="111" spans="1:11" x14ac:dyDescent="0.35">
      <c r="A111" s="127" t="s">
        <v>399</v>
      </c>
      <c r="B111" s="133">
        <v>43555</v>
      </c>
      <c r="C111" s="134" t="s">
        <v>511</v>
      </c>
      <c r="D111" s="135" t="s">
        <v>340</v>
      </c>
      <c r="E111" s="135" t="s">
        <v>341</v>
      </c>
      <c r="F111" s="136" t="s">
        <v>406</v>
      </c>
      <c r="G111" s="134" t="s">
        <v>398</v>
      </c>
      <c r="H111" s="140">
        <v>373.5</v>
      </c>
      <c r="I111" s="142">
        <v>-70335.740000000005</v>
      </c>
      <c r="J111" s="127"/>
      <c r="K111" s="137" t="s">
        <v>398</v>
      </c>
    </row>
    <row r="112" spans="1:11" x14ac:dyDescent="0.35">
      <c r="A112" s="127" t="s">
        <v>444</v>
      </c>
      <c r="B112" s="133">
        <v>42461</v>
      </c>
      <c r="C112" s="136" t="s">
        <v>400</v>
      </c>
      <c r="D112" s="135" t="s">
        <v>340</v>
      </c>
      <c r="E112" s="135" t="s">
        <v>401</v>
      </c>
      <c r="F112" s="136" t="s">
        <v>402</v>
      </c>
      <c r="G112" s="136" t="s">
        <v>403</v>
      </c>
      <c r="H112" s="140">
        <v>-14.35</v>
      </c>
      <c r="I112" s="127"/>
      <c r="J112" s="137" t="s">
        <v>398</v>
      </c>
    </row>
    <row r="113" spans="1:10" x14ac:dyDescent="0.35">
      <c r="A113" s="127" t="s">
        <v>444</v>
      </c>
      <c r="B113" s="133">
        <v>42492</v>
      </c>
      <c r="C113" s="134" t="s">
        <v>407</v>
      </c>
      <c r="D113" s="135" t="s">
        <v>340</v>
      </c>
      <c r="E113" s="135" t="s">
        <v>401</v>
      </c>
      <c r="F113" s="136" t="s">
        <v>402</v>
      </c>
      <c r="G113" s="134" t="s">
        <v>403</v>
      </c>
      <c r="H113" s="140">
        <v>-6.14</v>
      </c>
      <c r="I113" s="127"/>
      <c r="J113" s="137" t="s">
        <v>398</v>
      </c>
    </row>
    <row r="114" spans="1:10" x14ac:dyDescent="0.35">
      <c r="A114" s="127" t="s">
        <v>444</v>
      </c>
      <c r="B114" s="133">
        <v>42522</v>
      </c>
      <c r="C114" s="134" t="s">
        <v>410</v>
      </c>
      <c r="D114" s="135" t="s">
        <v>340</v>
      </c>
      <c r="E114" s="135" t="s">
        <v>401</v>
      </c>
      <c r="F114" s="136" t="s">
        <v>402</v>
      </c>
      <c r="G114" s="134" t="s">
        <v>403</v>
      </c>
      <c r="H114" s="140">
        <v>-11.89</v>
      </c>
      <c r="I114" s="127"/>
      <c r="J114" s="137" t="s">
        <v>398</v>
      </c>
    </row>
    <row r="115" spans="1:10" x14ac:dyDescent="0.35">
      <c r="A115" s="127" t="s">
        <v>444</v>
      </c>
      <c r="B115" s="133">
        <v>42580</v>
      </c>
      <c r="C115" s="134" t="s">
        <v>416</v>
      </c>
      <c r="D115" s="135" t="s">
        <v>340</v>
      </c>
      <c r="E115" s="135" t="s">
        <v>401</v>
      </c>
      <c r="F115" s="136" t="s">
        <v>402</v>
      </c>
      <c r="G115" s="134" t="s">
        <v>403</v>
      </c>
      <c r="H115" s="140">
        <v>-16.670000000000002</v>
      </c>
      <c r="I115" s="127"/>
      <c r="J115" s="137" t="s">
        <v>398</v>
      </c>
    </row>
    <row r="116" spans="1:10" x14ac:dyDescent="0.35">
      <c r="A116" s="127" t="s">
        <v>444</v>
      </c>
      <c r="B116" s="133">
        <v>42614</v>
      </c>
      <c r="C116" s="134" t="s">
        <v>421</v>
      </c>
      <c r="D116" s="135" t="s">
        <v>340</v>
      </c>
      <c r="E116" s="135" t="s">
        <v>401</v>
      </c>
      <c r="F116" s="136" t="s">
        <v>402</v>
      </c>
      <c r="G116" s="134" t="s">
        <v>403</v>
      </c>
      <c r="H116" s="140">
        <v>-8.6</v>
      </c>
      <c r="I116" s="127"/>
      <c r="J116" s="137" t="s">
        <v>398</v>
      </c>
    </row>
    <row r="117" spans="1:10" x14ac:dyDescent="0.35">
      <c r="A117" s="127" t="s">
        <v>444</v>
      </c>
      <c r="B117" s="133">
        <v>42646</v>
      </c>
      <c r="C117" s="136" t="s">
        <v>424</v>
      </c>
      <c r="D117" s="135" t="s">
        <v>340</v>
      </c>
      <c r="E117" s="135" t="s">
        <v>401</v>
      </c>
      <c r="F117" s="136" t="s">
        <v>402</v>
      </c>
      <c r="G117" s="136" t="s">
        <v>403</v>
      </c>
      <c r="H117" s="140">
        <v>-8.4700000000000006</v>
      </c>
      <c r="I117" s="127"/>
      <c r="J117" s="137" t="s">
        <v>398</v>
      </c>
    </row>
    <row r="118" spans="1:10" x14ac:dyDescent="0.35">
      <c r="A118" s="127" t="s">
        <v>444</v>
      </c>
      <c r="B118" s="133">
        <v>42675</v>
      </c>
      <c r="C118" s="134" t="s">
        <v>427</v>
      </c>
      <c r="D118" s="135" t="s">
        <v>340</v>
      </c>
      <c r="E118" s="135" t="s">
        <v>401</v>
      </c>
      <c r="F118" s="136" t="s">
        <v>402</v>
      </c>
      <c r="G118" s="134" t="s">
        <v>403</v>
      </c>
      <c r="H118" s="140">
        <v>-6.56</v>
      </c>
      <c r="I118" s="127"/>
      <c r="J118" s="137" t="s">
        <v>398</v>
      </c>
    </row>
    <row r="119" spans="1:10" x14ac:dyDescent="0.35">
      <c r="A119" s="127" t="s">
        <v>444</v>
      </c>
      <c r="B119" s="133">
        <v>42734</v>
      </c>
      <c r="C119" s="134" t="s">
        <v>430</v>
      </c>
      <c r="D119" s="135" t="s">
        <v>340</v>
      </c>
      <c r="E119" s="135" t="s">
        <v>401</v>
      </c>
      <c r="F119" s="136" t="s">
        <v>402</v>
      </c>
      <c r="G119" s="134" t="s">
        <v>403</v>
      </c>
      <c r="H119" s="140">
        <v>-22.06</v>
      </c>
      <c r="I119" s="127"/>
      <c r="J119" s="137" t="s">
        <v>398</v>
      </c>
    </row>
    <row r="120" spans="1:10" x14ac:dyDescent="0.35">
      <c r="A120" s="127" t="s">
        <v>444</v>
      </c>
      <c r="B120" s="133">
        <v>42766</v>
      </c>
      <c r="C120" s="134" t="s">
        <v>434</v>
      </c>
      <c r="D120" s="135" t="s">
        <v>340</v>
      </c>
      <c r="E120" s="135" t="s">
        <v>401</v>
      </c>
      <c r="F120" s="136" t="s">
        <v>402</v>
      </c>
      <c r="G120" s="134" t="s">
        <v>403</v>
      </c>
      <c r="H120" s="140">
        <v>-16.399999999999999</v>
      </c>
      <c r="I120" s="143">
        <v>-111.14000000000001</v>
      </c>
      <c r="J120" s="137" t="s">
        <v>398</v>
      </c>
    </row>
    <row r="121" spans="1:10" x14ac:dyDescent="0.35">
      <c r="A121" s="127" t="s">
        <v>444</v>
      </c>
      <c r="B121" s="133">
        <v>42828</v>
      </c>
      <c r="C121" s="136" t="s">
        <v>446</v>
      </c>
      <c r="D121" s="135" t="s">
        <v>340</v>
      </c>
      <c r="E121" s="135" t="s">
        <v>401</v>
      </c>
      <c r="F121" s="136" t="s">
        <v>402</v>
      </c>
      <c r="G121" s="136" t="s">
        <v>403</v>
      </c>
      <c r="H121" s="140">
        <v>-19.170000000000002</v>
      </c>
      <c r="I121" s="127"/>
      <c r="J121" s="137" t="s">
        <v>398</v>
      </c>
    </row>
    <row r="122" spans="1:10" x14ac:dyDescent="0.35">
      <c r="A122" s="127" t="s">
        <v>444</v>
      </c>
      <c r="B122" s="133">
        <v>42886</v>
      </c>
      <c r="C122" s="136" t="s">
        <v>449</v>
      </c>
      <c r="D122" s="135" t="s">
        <v>340</v>
      </c>
      <c r="E122" s="135" t="s">
        <v>401</v>
      </c>
      <c r="F122" s="136" t="s">
        <v>402</v>
      </c>
      <c r="G122" s="136" t="s">
        <v>403</v>
      </c>
      <c r="H122" s="140">
        <v>-14.39</v>
      </c>
      <c r="I122" s="127"/>
      <c r="J122" s="137" t="s">
        <v>398</v>
      </c>
    </row>
    <row r="123" spans="1:10" x14ac:dyDescent="0.35">
      <c r="A123" s="127" t="s">
        <v>444</v>
      </c>
      <c r="B123" s="133">
        <v>42887</v>
      </c>
      <c r="C123" s="134" t="s">
        <v>452</v>
      </c>
      <c r="D123" s="135" t="s">
        <v>340</v>
      </c>
      <c r="E123" s="135" t="s">
        <v>401</v>
      </c>
      <c r="F123" s="136" t="s">
        <v>402</v>
      </c>
      <c r="G123" s="134" t="s">
        <v>403</v>
      </c>
      <c r="H123" s="140">
        <v>-28.77</v>
      </c>
      <c r="I123" s="127"/>
      <c r="J123" s="137" t="s">
        <v>398</v>
      </c>
    </row>
    <row r="124" spans="1:10" x14ac:dyDescent="0.35">
      <c r="A124" s="127" t="s">
        <v>444</v>
      </c>
      <c r="B124" s="133">
        <v>42947</v>
      </c>
      <c r="C124" s="134" t="s">
        <v>456</v>
      </c>
      <c r="D124" s="135" t="s">
        <v>340</v>
      </c>
      <c r="E124" s="135" t="s">
        <v>401</v>
      </c>
      <c r="F124" s="136" t="s">
        <v>402</v>
      </c>
      <c r="G124" s="134" t="s">
        <v>403</v>
      </c>
      <c r="H124" s="140">
        <v>-25.06</v>
      </c>
      <c r="I124" s="127"/>
      <c r="J124" s="137" t="s">
        <v>398</v>
      </c>
    </row>
    <row r="125" spans="1:10" x14ac:dyDescent="0.35">
      <c r="A125" s="127" t="s">
        <v>444</v>
      </c>
      <c r="B125" s="133">
        <v>43039</v>
      </c>
      <c r="C125" s="136" t="s">
        <v>466</v>
      </c>
      <c r="D125" s="135" t="s">
        <v>340</v>
      </c>
      <c r="E125" s="135" t="s">
        <v>401</v>
      </c>
      <c r="F125" s="136" t="s">
        <v>402</v>
      </c>
      <c r="G125" s="136" t="s">
        <v>403</v>
      </c>
      <c r="H125" s="140">
        <v>-4.8</v>
      </c>
      <c r="I125" s="127"/>
      <c r="J125" s="137" t="s">
        <v>398</v>
      </c>
    </row>
    <row r="126" spans="1:10" x14ac:dyDescent="0.35">
      <c r="A126" s="127" t="s">
        <v>444</v>
      </c>
      <c r="B126" s="133">
        <v>43098</v>
      </c>
      <c r="C126" s="134" t="s">
        <v>473</v>
      </c>
      <c r="D126" s="135" t="s">
        <v>340</v>
      </c>
      <c r="E126" s="135" t="s">
        <v>401</v>
      </c>
      <c r="F126" s="136" t="s">
        <v>402</v>
      </c>
      <c r="G126" s="134" t="s">
        <v>403</v>
      </c>
      <c r="H126" s="140">
        <v>-17.809999999999999</v>
      </c>
      <c r="I126" s="127"/>
      <c r="J126" s="137" t="s">
        <v>398</v>
      </c>
    </row>
    <row r="127" spans="1:10" x14ac:dyDescent="0.35">
      <c r="A127" s="127" t="s">
        <v>444</v>
      </c>
      <c r="B127" s="133">
        <v>43131</v>
      </c>
      <c r="C127" s="134" t="s">
        <v>477</v>
      </c>
      <c r="D127" s="135" t="s">
        <v>340</v>
      </c>
      <c r="E127" s="135" t="s">
        <v>401</v>
      </c>
      <c r="F127" s="136" t="s">
        <v>402</v>
      </c>
      <c r="G127" s="134" t="s">
        <v>403</v>
      </c>
      <c r="H127" s="140">
        <v>-16.440000000000001</v>
      </c>
      <c r="I127" s="127"/>
      <c r="J127" s="137" t="s">
        <v>398</v>
      </c>
    </row>
    <row r="128" spans="1:10" x14ac:dyDescent="0.35">
      <c r="A128" s="127" t="s">
        <v>444</v>
      </c>
      <c r="B128" s="133">
        <v>43189</v>
      </c>
      <c r="C128" s="136" t="s">
        <v>481</v>
      </c>
      <c r="D128" s="135" t="s">
        <v>340</v>
      </c>
      <c r="E128" s="135" t="s">
        <v>401</v>
      </c>
      <c r="F128" s="136" t="s">
        <v>402</v>
      </c>
      <c r="G128" s="136" t="s">
        <v>403</v>
      </c>
      <c r="H128" s="140">
        <v>-3.56</v>
      </c>
      <c r="I128" s="143">
        <v>-241.14000000000001</v>
      </c>
      <c r="J128" s="137" t="s">
        <v>398</v>
      </c>
    </row>
    <row r="129" spans="1:10" x14ac:dyDescent="0.35">
      <c r="A129" s="127" t="s">
        <v>444</v>
      </c>
      <c r="B129" s="133">
        <v>43192</v>
      </c>
      <c r="C129" s="134" t="s">
        <v>486</v>
      </c>
      <c r="D129" s="135" t="s">
        <v>340</v>
      </c>
      <c r="E129" s="135" t="s">
        <v>401</v>
      </c>
      <c r="F129" s="136" t="s">
        <v>402</v>
      </c>
      <c r="G129" s="134" t="s">
        <v>403</v>
      </c>
      <c r="H129" s="140">
        <v>-13.7</v>
      </c>
      <c r="I129" s="127"/>
      <c r="J129" s="137" t="s">
        <v>398</v>
      </c>
    </row>
    <row r="130" spans="1:10" x14ac:dyDescent="0.35">
      <c r="A130" s="127" t="s">
        <v>444</v>
      </c>
      <c r="B130" s="133">
        <v>43251</v>
      </c>
      <c r="C130" s="136" t="s">
        <v>489</v>
      </c>
      <c r="D130" s="135" t="s">
        <v>340</v>
      </c>
      <c r="E130" s="135" t="s">
        <v>401</v>
      </c>
      <c r="F130" s="136" t="s">
        <v>402</v>
      </c>
      <c r="G130" s="136" t="s">
        <v>403</v>
      </c>
      <c r="H130" s="140">
        <v>-523.54999999999995</v>
      </c>
      <c r="I130" s="127"/>
      <c r="J130" s="137" t="s">
        <v>398</v>
      </c>
    </row>
    <row r="131" spans="1:10" x14ac:dyDescent="0.35">
      <c r="A131" s="127" t="s">
        <v>444</v>
      </c>
      <c r="B131" s="133">
        <v>43281</v>
      </c>
      <c r="C131" s="134" t="s">
        <v>491</v>
      </c>
      <c r="D131" s="135" t="s">
        <v>340</v>
      </c>
      <c r="E131" s="135" t="s">
        <v>401</v>
      </c>
      <c r="F131" s="136" t="s">
        <v>402</v>
      </c>
      <c r="G131" s="134" t="s">
        <v>403</v>
      </c>
      <c r="H131" s="140">
        <v>-819.18</v>
      </c>
      <c r="I131" s="127"/>
      <c r="J131" s="137" t="s">
        <v>398</v>
      </c>
    </row>
    <row r="132" spans="1:10" x14ac:dyDescent="0.35">
      <c r="A132" s="127" t="s">
        <v>444</v>
      </c>
      <c r="B132" s="133">
        <v>43312</v>
      </c>
      <c r="C132" s="134" t="s">
        <v>493</v>
      </c>
      <c r="D132" s="135" t="s">
        <v>340</v>
      </c>
      <c r="E132" s="135" t="s">
        <v>401</v>
      </c>
      <c r="F132" s="136" t="s">
        <v>402</v>
      </c>
      <c r="G132" s="134" t="s">
        <v>403</v>
      </c>
      <c r="H132" s="140">
        <v>-519.16999999999996</v>
      </c>
      <c r="I132" s="127"/>
      <c r="J132" s="137" t="s">
        <v>398</v>
      </c>
    </row>
    <row r="133" spans="1:10" x14ac:dyDescent="0.35">
      <c r="A133" s="127" t="s">
        <v>444</v>
      </c>
      <c r="B133" s="133">
        <v>43343</v>
      </c>
      <c r="C133" s="134" t="s">
        <v>495</v>
      </c>
      <c r="D133" s="135" t="s">
        <v>340</v>
      </c>
      <c r="E133" s="135" t="s">
        <v>401</v>
      </c>
      <c r="F133" s="136" t="s">
        <v>402</v>
      </c>
      <c r="G133" s="134" t="s">
        <v>403</v>
      </c>
      <c r="H133" s="140">
        <v>-0.02</v>
      </c>
      <c r="I133" s="127"/>
      <c r="J133" s="137"/>
    </row>
    <row r="134" spans="1:10" x14ac:dyDescent="0.35">
      <c r="A134" s="127" t="s">
        <v>444</v>
      </c>
      <c r="B134" s="133">
        <v>43371</v>
      </c>
      <c r="C134" s="134" t="s">
        <v>497</v>
      </c>
      <c r="D134" s="135" t="s">
        <v>340</v>
      </c>
      <c r="E134" s="135" t="s">
        <v>401</v>
      </c>
      <c r="F134" s="136" t="s">
        <v>402</v>
      </c>
      <c r="G134" s="134" t="s">
        <v>403</v>
      </c>
      <c r="H134" s="140">
        <v>-230.41</v>
      </c>
      <c r="I134" s="127"/>
      <c r="J134" s="137" t="s">
        <v>398</v>
      </c>
    </row>
    <row r="135" spans="1:10" x14ac:dyDescent="0.35">
      <c r="A135" s="127" t="s">
        <v>444</v>
      </c>
      <c r="B135" s="133">
        <v>43404</v>
      </c>
      <c r="C135" s="136" t="s">
        <v>499</v>
      </c>
      <c r="D135" s="135" t="s">
        <v>340</v>
      </c>
      <c r="E135" s="135" t="s">
        <v>401</v>
      </c>
      <c r="F135" s="136" t="s">
        <v>402</v>
      </c>
      <c r="G135" s="136" t="s">
        <v>403</v>
      </c>
      <c r="H135" s="140">
        <v>-167.16</v>
      </c>
      <c r="I135" s="127"/>
      <c r="J135" s="137" t="s">
        <v>398</v>
      </c>
    </row>
    <row r="136" spans="1:10" x14ac:dyDescent="0.35">
      <c r="A136" s="127" t="s">
        <v>444</v>
      </c>
      <c r="B136" s="133">
        <v>43434</v>
      </c>
      <c r="C136" s="134" t="s">
        <v>501</v>
      </c>
      <c r="D136" s="135" t="s">
        <v>340</v>
      </c>
      <c r="E136" s="135" t="s">
        <v>401</v>
      </c>
      <c r="F136" s="136" t="s">
        <v>402</v>
      </c>
      <c r="G136" s="134" t="s">
        <v>403</v>
      </c>
      <c r="H136" s="140">
        <v>-28.49</v>
      </c>
      <c r="I136" s="127"/>
      <c r="J136" s="137" t="s">
        <v>398</v>
      </c>
    </row>
    <row r="137" spans="1:10" x14ac:dyDescent="0.35">
      <c r="A137" s="127" t="s">
        <v>444</v>
      </c>
      <c r="B137" s="133">
        <v>43465</v>
      </c>
      <c r="C137" s="134" t="s">
        <v>503</v>
      </c>
      <c r="D137" s="135" t="s">
        <v>340</v>
      </c>
      <c r="E137" s="135" t="s">
        <v>401</v>
      </c>
      <c r="F137" s="136" t="s">
        <v>402</v>
      </c>
      <c r="G137" s="134" t="s">
        <v>403</v>
      </c>
      <c r="H137" s="140">
        <v>-28.77</v>
      </c>
      <c r="I137" s="127"/>
      <c r="J137" s="137" t="s">
        <v>398</v>
      </c>
    </row>
    <row r="138" spans="1:10" x14ac:dyDescent="0.35">
      <c r="A138" s="127" t="s">
        <v>444</v>
      </c>
      <c r="B138" s="133">
        <v>43555</v>
      </c>
      <c r="C138" s="134" t="s">
        <v>510</v>
      </c>
      <c r="D138" s="135" t="s">
        <v>340</v>
      </c>
      <c r="E138" s="135" t="s">
        <v>401</v>
      </c>
      <c r="F138" s="136" t="s">
        <v>402</v>
      </c>
      <c r="G138" s="134" t="s">
        <v>403</v>
      </c>
      <c r="H138" s="140">
        <v>-1404.92</v>
      </c>
      <c r="I138" s="143">
        <v>-3721.6699999999996</v>
      </c>
      <c r="J138" s="137" t="s">
        <v>398</v>
      </c>
    </row>
    <row r="139" spans="1:10" x14ac:dyDescent="0.35">
      <c r="A139" s="127" t="s">
        <v>445</v>
      </c>
      <c r="B139" s="133">
        <v>42461</v>
      </c>
      <c r="C139" s="134" t="s">
        <v>400</v>
      </c>
      <c r="D139" s="135" t="s">
        <v>340</v>
      </c>
      <c r="E139" s="135" t="s">
        <v>401</v>
      </c>
      <c r="F139" s="136" t="s">
        <v>402</v>
      </c>
      <c r="G139" s="134" t="s">
        <v>403</v>
      </c>
      <c r="H139" s="140">
        <v>-15.78</v>
      </c>
      <c r="I139" s="127"/>
      <c r="J139" s="137" t="s">
        <v>398</v>
      </c>
    </row>
    <row r="140" spans="1:10" x14ac:dyDescent="0.35">
      <c r="A140" s="127" t="s">
        <v>445</v>
      </c>
      <c r="B140" s="133">
        <v>42492</v>
      </c>
      <c r="C140" s="136" t="s">
        <v>407</v>
      </c>
      <c r="D140" s="135" t="s">
        <v>340</v>
      </c>
      <c r="E140" s="135" t="s">
        <v>401</v>
      </c>
      <c r="F140" s="136" t="s">
        <v>402</v>
      </c>
      <c r="G140" s="136" t="s">
        <v>403</v>
      </c>
      <c r="H140" s="140">
        <v>-13.66</v>
      </c>
      <c r="I140" s="127"/>
      <c r="J140" s="137" t="s">
        <v>398</v>
      </c>
    </row>
    <row r="141" spans="1:10" x14ac:dyDescent="0.35">
      <c r="A141" s="127" t="s">
        <v>445</v>
      </c>
      <c r="B141" s="133">
        <v>42522</v>
      </c>
      <c r="C141" s="134" t="s">
        <v>410</v>
      </c>
      <c r="D141" s="135" t="s">
        <v>340</v>
      </c>
      <c r="E141" s="135" t="s">
        <v>401</v>
      </c>
      <c r="F141" s="136" t="s">
        <v>402</v>
      </c>
      <c r="G141" s="134" t="s">
        <v>403</v>
      </c>
      <c r="H141" s="140">
        <v>-14.35</v>
      </c>
      <c r="I141" s="127"/>
      <c r="J141" s="137" t="s">
        <v>398</v>
      </c>
    </row>
    <row r="142" spans="1:10" x14ac:dyDescent="0.35">
      <c r="A142" s="127" t="s">
        <v>445</v>
      </c>
      <c r="B142" s="133">
        <v>42580</v>
      </c>
      <c r="C142" s="134" t="s">
        <v>416</v>
      </c>
      <c r="D142" s="135" t="s">
        <v>340</v>
      </c>
      <c r="E142" s="135" t="s">
        <v>401</v>
      </c>
      <c r="F142" s="136" t="s">
        <v>402</v>
      </c>
      <c r="G142" s="134" t="s">
        <v>403</v>
      </c>
      <c r="H142" s="140">
        <v>-15.02</v>
      </c>
      <c r="I142" s="127"/>
      <c r="J142" s="137" t="s">
        <v>398</v>
      </c>
    </row>
    <row r="143" spans="1:10" x14ac:dyDescent="0.35">
      <c r="A143" s="127" t="s">
        <v>445</v>
      </c>
      <c r="B143" s="133">
        <v>42583</v>
      </c>
      <c r="C143" s="134" t="s">
        <v>418</v>
      </c>
      <c r="D143" s="135" t="s">
        <v>340</v>
      </c>
      <c r="E143" s="135" t="s">
        <v>401</v>
      </c>
      <c r="F143" s="136" t="s">
        <v>402</v>
      </c>
      <c r="G143" s="134" t="s">
        <v>403</v>
      </c>
      <c r="H143" s="140">
        <v>-11.48</v>
      </c>
      <c r="I143" s="127"/>
      <c r="J143" s="137" t="s">
        <v>398</v>
      </c>
    </row>
    <row r="144" spans="1:10" x14ac:dyDescent="0.35">
      <c r="A144" s="127" t="s">
        <v>445</v>
      </c>
      <c r="B144" s="133">
        <v>42614</v>
      </c>
      <c r="C144" s="134" t="s">
        <v>421</v>
      </c>
      <c r="D144" s="135" t="s">
        <v>340</v>
      </c>
      <c r="E144" s="135" t="s">
        <v>401</v>
      </c>
      <c r="F144" s="136" t="s">
        <v>402</v>
      </c>
      <c r="G144" s="134" t="s">
        <v>403</v>
      </c>
      <c r="H144" s="140">
        <v>-11.48</v>
      </c>
      <c r="I144" s="127"/>
      <c r="J144" s="137" t="s">
        <v>398</v>
      </c>
    </row>
    <row r="145" spans="1:10" x14ac:dyDescent="0.35">
      <c r="A145" s="127" t="s">
        <v>445</v>
      </c>
      <c r="B145" s="133">
        <v>42646</v>
      </c>
      <c r="C145" s="136" t="s">
        <v>424</v>
      </c>
      <c r="D145" s="135" t="s">
        <v>340</v>
      </c>
      <c r="E145" s="135" t="s">
        <v>401</v>
      </c>
      <c r="F145" s="136" t="s">
        <v>402</v>
      </c>
      <c r="G145" s="136" t="s">
        <v>403</v>
      </c>
      <c r="H145" s="140">
        <v>-10.92</v>
      </c>
      <c r="I145" s="127"/>
      <c r="J145" s="137" t="s">
        <v>398</v>
      </c>
    </row>
    <row r="146" spans="1:10" x14ac:dyDescent="0.35">
      <c r="A146" s="127" t="s">
        <v>445</v>
      </c>
      <c r="B146" s="133">
        <v>42675</v>
      </c>
      <c r="C146" s="134" t="s">
        <v>427</v>
      </c>
      <c r="D146" s="135" t="s">
        <v>340</v>
      </c>
      <c r="E146" s="135" t="s">
        <v>401</v>
      </c>
      <c r="F146" s="136" t="s">
        <v>402</v>
      </c>
      <c r="G146" s="134" t="s">
        <v>403</v>
      </c>
      <c r="H146" s="140">
        <v>-4.38</v>
      </c>
      <c r="I146" s="127"/>
      <c r="J146" s="137" t="s">
        <v>398</v>
      </c>
    </row>
    <row r="147" spans="1:10" x14ac:dyDescent="0.35">
      <c r="A147" s="127" t="s">
        <v>445</v>
      </c>
      <c r="B147" s="133">
        <v>42734</v>
      </c>
      <c r="C147" s="134" t="s">
        <v>430</v>
      </c>
      <c r="D147" s="135" t="s">
        <v>340</v>
      </c>
      <c r="E147" s="135" t="s">
        <v>401</v>
      </c>
      <c r="F147" s="136" t="s">
        <v>402</v>
      </c>
      <c r="G147" s="134" t="s">
        <v>403</v>
      </c>
      <c r="H147" s="140">
        <v>-10.38</v>
      </c>
      <c r="I147" s="127"/>
      <c r="J147" s="137" t="s">
        <v>398</v>
      </c>
    </row>
    <row r="148" spans="1:10" x14ac:dyDescent="0.35">
      <c r="A148" s="127" t="s">
        <v>445</v>
      </c>
      <c r="B148" s="133">
        <v>42766</v>
      </c>
      <c r="C148" s="134" t="s">
        <v>434</v>
      </c>
      <c r="D148" s="135" t="s">
        <v>340</v>
      </c>
      <c r="E148" s="135" t="s">
        <v>401</v>
      </c>
      <c r="F148" s="136" t="s">
        <v>402</v>
      </c>
      <c r="G148" s="134" t="s">
        <v>403</v>
      </c>
      <c r="H148" s="140">
        <v>-6.56</v>
      </c>
      <c r="I148" s="127"/>
      <c r="J148" s="137" t="s">
        <v>398</v>
      </c>
    </row>
    <row r="149" spans="1:10" x14ac:dyDescent="0.35">
      <c r="A149" s="127" t="s">
        <v>445</v>
      </c>
      <c r="B149" s="133">
        <v>42767</v>
      </c>
      <c r="C149" s="134" t="s">
        <v>437</v>
      </c>
      <c r="D149" s="135" t="s">
        <v>340</v>
      </c>
      <c r="E149" s="135" t="s">
        <v>401</v>
      </c>
      <c r="F149" s="136" t="s">
        <v>402</v>
      </c>
      <c r="G149" s="134" t="s">
        <v>403</v>
      </c>
      <c r="H149" s="140">
        <v>-11.5</v>
      </c>
      <c r="I149" s="127"/>
      <c r="J149" s="137" t="s">
        <v>398</v>
      </c>
    </row>
    <row r="150" spans="1:10" x14ac:dyDescent="0.35">
      <c r="A150" s="127" t="s">
        <v>445</v>
      </c>
      <c r="B150" s="133">
        <v>42795</v>
      </c>
      <c r="C150" s="136" t="s">
        <v>441</v>
      </c>
      <c r="D150" s="135" t="s">
        <v>340</v>
      </c>
      <c r="E150" s="135" t="s">
        <v>401</v>
      </c>
      <c r="F150" s="136" t="s">
        <v>402</v>
      </c>
      <c r="G150" s="136" t="s">
        <v>403</v>
      </c>
      <c r="H150" s="140">
        <v>-1.1000000000000001</v>
      </c>
      <c r="I150" s="143">
        <v>-126.61</v>
      </c>
      <c r="J150" s="137" t="s">
        <v>398</v>
      </c>
    </row>
    <row r="151" spans="1:10" x14ac:dyDescent="0.35">
      <c r="A151" s="127" t="s">
        <v>445</v>
      </c>
      <c r="B151" s="133">
        <v>43039</v>
      </c>
      <c r="C151" s="134" t="s">
        <v>466</v>
      </c>
      <c r="D151" s="135" t="s">
        <v>340</v>
      </c>
      <c r="E151" s="135" t="s">
        <v>401</v>
      </c>
      <c r="F151" s="136" t="s">
        <v>402</v>
      </c>
      <c r="G151" s="134" t="s">
        <v>403</v>
      </c>
      <c r="H151" s="140">
        <v>-100.68</v>
      </c>
      <c r="I151" s="127"/>
      <c r="J151" s="137" t="s">
        <v>398</v>
      </c>
    </row>
    <row r="152" spans="1:10" x14ac:dyDescent="0.35">
      <c r="A152" s="127" t="s">
        <v>445</v>
      </c>
      <c r="B152" s="133">
        <v>43069</v>
      </c>
      <c r="C152" s="134" t="s">
        <v>469</v>
      </c>
      <c r="D152" s="135" t="s">
        <v>340</v>
      </c>
      <c r="E152" s="135" t="s">
        <v>401</v>
      </c>
      <c r="F152" s="136" t="s">
        <v>402</v>
      </c>
      <c r="G152" s="134" t="s">
        <v>403</v>
      </c>
      <c r="H152" s="140">
        <v>-90.42</v>
      </c>
      <c r="I152" s="127"/>
      <c r="J152" s="137" t="s">
        <v>398</v>
      </c>
    </row>
    <row r="153" spans="1:10" x14ac:dyDescent="0.35">
      <c r="A153" s="127" t="s">
        <v>445</v>
      </c>
      <c r="B153" s="133">
        <v>43098</v>
      </c>
      <c r="C153" s="136" t="s">
        <v>473</v>
      </c>
      <c r="D153" s="135" t="s">
        <v>340</v>
      </c>
      <c r="E153" s="135" t="s">
        <v>401</v>
      </c>
      <c r="F153" s="136" t="s">
        <v>402</v>
      </c>
      <c r="G153" s="136" t="s">
        <v>403</v>
      </c>
      <c r="H153" s="140">
        <v>-53.42</v>
      </c>
      <c r="I153" s="127"/>
      <c r="J153" s="137" t="s">
        <v>398</v>
      </c>
    </row>
    <row r="154" spans="1:10" x14ac:dyDescent="0.35">
      <c r="A154" s="127" t="s">
        <v>445</v>
      </c>
      <c r="B154" s="133">
        <v>43131</v>
      </c>
      <c r="C154" s="134" t="s">
        <v>477</v>
      </c>
      <c r="D154" s="135" t="s">
        <v>340</v>
      </c>
      <c r="E154" s="135" t="s">
        <v>401</v>
      </c>
      <c r="F154" s="136" t="s">
        <v>402</v>
      </c>
      <c r="G154" s="134" t="s">
        <v>403</v>
      </c>
      <c r="H154" s="140">
        <v>-49.32</v>
      </c>
      <c r="I154" s="127"/>
      <c r="J154" s="137" t="s">
        <v>398</v>
      </c>
    </row>
    <row r="155" spans="1:10" x14ac:dyDescent="0.35">
      <c r="A155" s="127" t="s">
        <v>445</v>
      </c>
      <c r="B155" s="133">
        <v>43159</v>
      </c>
      <c r="C155" s="134" t="s">
        <v>479</v>
      </c>
      <c r="D155" s="135" t="s">
        <v>340</v>
      </c>
      <c r="E155" s="135" t="s">
        <v>401</v>
      </c>
      <c r="F155" s="136" t="s">
        <v>402</v>
      </c>
      <c r="G155" s="134" t="s">
        <v>403</v>
      </c>
      <c r="H155" s="140">
        <v>-53.42</v>
      </c>
      <c r="I155" s="127"/>
      <c r="J155" s="137" t="s">
        <v>398</v>
      </c>
    </row>
    <row r="156" spans="1:10" x14ac:dyDescent="0.35">
      <c r="A156" s="127" t="s">
        <v>445</v>
      </c>
      <c r="B156" s="133">
        <v>43189</v>
      </c>
      <c r="C156" s="136" t="s">
        <v>481</v>
      </c>
      <c r="D156" s="135" t="s">
        <v>340</v>
      </c>
      <c r="E156" s="135" t="s">
        <v>401</v>
      </c>
      <c r="F156" s="136" t="s">
        <v>402</v>
      </c>
      <c r="G156" s="136" t="s">
        <v>403</v>
      </c>
      <c r="H156" s="140">
        <v>-53.42</v>
      </c>
      <c r="I156" s="143">
        <v>-300</v>
      </c>
      <c r="J156" s="137" t="s">
        <v>398</v>
      </c>
    </row>
    <row r="157" spans="1:10" x14ac:dyDescent="0.35">
      <c r="A157" s="127" t="s">
        <v>445</v>
      </c>
      <c r="B157" s="133">
        <v>43192</v>
      </c>
      <c r="C157" s="134" t="s">
        <v>486</v>
      </c>
      <c r="D157" s="135" t="s">
        <v>340</v>
      </c>
      <c r="E157" s="135" t="s">
        <v>401</v>
      </c>
      <c r="F157" s="136" t="s">
        <v>402</v>
      </c>
      <c r="G157" s="134" t="s">
        <v>403</v>
      </c>
      <c r="H157" s="140">
        <v>-82.2</v>
      </c>
      <c r="I157" s="127"/>
      <c r="J157" s="137" t="s">
        <v>398</v>
      </c>
    </row>
    <row r="158" spans="1:10" x14ac:dyDescent="0.35">
      <c r="A158" s="127" t="s">
        <v>445</v>
      </c>
      <c r="B158" s="133">
        <v>43251</v>
      </c>
      <c r="C158" s="136" t="s">
        <v>489</v>
      </c>
      <c r="D158" s="135" t="s">
        <v>340</v>
      </c>
      <c r="E158" s="135" t="s">
        <v>401</v>
      </c>
      <c r="F158" s="136" t="s">
        <v>402</v>
      </c>
      <c r="G158" s="136" t="s">
        <v>403</v>
      </c>
      <c r="H158" s="140">
        <v>-2243.83</v>
      </c>
      <c r="I158" s="127"/>
      <c r="J158" s="137" t="s">
        <v>398</v>
      </c>
    </row>
    <row r="159" spans="1:10" x14ac:dyDescent="0.35">
      <c r="A159" s="127" t="s">
        <v>445</v>
      </c>
      <c r="B159" s="133">
        <v>43281</v>
      </c>
      <c r="C159" s="134" t="s">
        <v>491</v>
      </c>
      <c r="D159" s="135" t="s">
        <v>340</v>
      </c>
      <c r="E159" s="135" t="s">
        <v>401</v>
      </c>
      <c r="F159" s="136" t="s">
        <v>402</v>
      </c>
      <c r="G159" s="134" t="s">
        <v>403</v>
      </c>
      <c r="H159" s="140">
        <v>-2457.54</v>
      </c>
      <c r="I159" s="127"/>
      <c r="J159" s="137" t="s">
        <v>398</v>
      </c>
    </row>
    <row r="160" spans="1:10" x14ac:dyDescent="0.35">
      <c r="A160" s="127" t="s">
        <v>445</v>
      </c>
      <c r="B160" s="133">
        <v>43312</v>
      </c>
      <c r="C160" s="134" t="s">
        <v>493</v>
      </c>
      <c r="D160" s="135" t="s">
        <v>340</v>
      </c>
      <c r="E160" s="135" t="s">
        <v>401</v>
      </c>
      <c r="F160" s="136" t="s">
        <v>402</v>
      </c>
      <c r="G160" s="134" t="s">
        <v>403</v>
      </c>
      <c r="H160" s="140">
        <v>-1297.93</v>
      </c>
      <c r="I160" s="127"/>
      <c r="J160" s="137" t="s">
        <v>398</v>
      </c>
    </row>
    <row r="161" spans="1:10" x14ac:dyDescent="0.35">
      <c r="A161" s="127" t="s">
        <v>445</v>
      </c>
      <c r="B161" s="133">
        <v>43343</v>
      </c>
      <c r="C161" s="134" t="s">
        <v>495</v>
      </c>
      <c r="D161" s="135" t="s">
        <v>340</v>
      </c>
      <c r="E161" s="135" t="s">
        <v>401</v>
      </c>
      <c r="F161" s="136" t="s">
        <v>402</v>
      </c>
      <c r="G161" s="134" t="s">
        <v>403</v>
      </c>
      <c r="H161" s="140">
        <v>-1291.1500000000001</v>
      </c>
      <c r="I161" s="127"/>
      <c r="J161" s="137" t="s">
        <v>398</v>
      </c>
    </row>
    <row r="162" spans="1:10" x14ac:dyDescent="0.35">
      <c r="A162" s="127" t="s">
        <v>445</v>
      </c>
      <c r="B162" s="133">
        <v>43371</v>
      </c>
      <c r="C162" s="134" t="s">
        <v>497</v>
      </c>
      <c r="D162" s="135" t="s">
        <v>340</v>
      </c>
      <c r="E162" s="135" t="s">
        <v>401</v>
      </c>
      <c r="F162" s="136" t="s">
        <v>402</v>
      </c>
      <c r="G162" s="134" t="s">
        <v>403</v>
      </c>
      <c r="H162" s="140">
        <v>-3340.96</v>
      </c>
      <c r="I162" s="127"/>
      <c r="J162" s="137" t="s">
        <v>398</v>
      </c>
    </row>
    <row r="163" spans="1:10" x14ac:dyDescent="0.35">
      <c r="A163" s="127" t="s">
        <v>445</v>
      </c>
      <c r="B163" s="133">
        <v>43404</v>
      </c>
      <c r="C163" s="136" t="s">
        <v>499</v>
      </c>
      <c r="D163" s="135" t="s">
        <v>340</v>
      </c>
      <c r="E163" s="135" t="s">
        <v>401</v>
      </c>
      <c r="F163" s="136" t="s">
        <v>402</v>
      </c>
      <c r="G163" s="136" t="s">
        <v>403</v>
      </c>
      <c r="H163" s="140">
        <v>-836.01</v>
      </c>
      <c r="I163" s="127"/>
      <c r="J163" s="137" t="s">
        <v>398</v>
      </c>
    </row>
    <row r="164" spans="1:10" x14ac:dyDescent="0.35">
      <c r="A164" s="127" t="s">
        <v>445</v>
      </c>
      <c r="B164" s="133">
        <v>43434</v>
      </c>
      <c r="C164" s="134" t="s">
        <v>501</v>
      </c>
      <c r="D164" s="135" t="s">
        <v>340</v>
      </c>
      <c r="E164" s="135" t="s">
        <v>401</v>
      </c>
      <c r="F164" s="136" t="s">
        <v>402</v>
      </c>
      <c r="G164" s="134" t="s">
        <v>403</v>
      </c>
      <c r="H164" s="140">
        <v>-102.33</v>
      </c>
      <c r="I164" s="127"/>
      <c r="J164" s="137" t="s">
        <v>398</v>
      </c>
    </row>
    <row r="165" spans="1:10" x14ac:dyDescent="0.35">
      <c r="A165" s="127" t="s">
        <v>445</v>
      </c>
      <c r="B165" s="133">
        <v>43465</v>
      </c>
      <c r="C165" s="134" t="s">
        <v>503</v>
      </c>
      <c r="D165" s="135" t="s">
        <v>340</v>
      </c>
      <c r="E165" s="135" t="s">
        <v>401</v>
      </c>
      <c r="F165" s="136" t="s">
        <v>402</v>
      </c>
      <c r="G165" s="134" t="s">
        <v>403</v>
      </c>
      <c r="H165" s="140">
        <v>-77.67</v>
      </c>
      <c r="I165" s="127"/>
      <c r="J165" s="137" t="s">
        <v>398</v>
      </c>
    </row>
    <row r="166" spans="1:10" x14ac:dyDescent="0.35">
      <c r="A166" s="127" t="s">
        <v>445</v>
      </c>
      <c r="B166" s="133">
        <v>43465</v>
      </c>
      <c r="C166" s="136" t="s">
        <v>512</v>
      </c>
      <c r="D166" s="135" t="s">
        <v>340</v>
      </c>
      <c r="E166" s="135" t="s">
        <v>341</v>
      </c>
      <c r="F166" s="136" t="s">
        <v>485</v>
      </c>
      <c r="G166" s="136" t="s">
        <v>398</v>
      </c>
      <c r="H166" s="140">
        <v>-98429.31</v>
      </c>
      <c r="I166" s="127"/>
      <c r="J166" s="137" t="s">
        <v>398</v>
      </c>
    </row>
    <row r="167" spans="1:10" x14ac:dyDescent="0.35">
      <c r="A167" s="127" t="s">
        <v>445</v>
      </c>
      <c r="B167" s="133">
        <v>43524</v>
      </c>
      <c r="C167" s="134" t="s">
        <v>508</v>
      </c>
      <c r="D167" s="135" t="s">
        <v>340</v>
      </c>
      <c r="E167" s="135" t="s">
        <v>401</v>
      </c>
      <c r="F167" s="136" t="s">
        <v>402</v>
      </c>
      <c r="G167" s="134" t="s">
        <v>403</v>
      </c>
      <c r="H167" s="140">
        <v>-1528.77</v>
      </c>
      <c r="I167" s="127"/>
      <c r="J167" s="137" t="s">
        <v>398</v>
      </c>
    </row>
    <row r="168" spans="1:10" x14ac:dyDescent="0.35">
      <c r="A168" s="127" t="s">
        <v>445</v>
      </c>
      <c r="B168" s="133">
        <v>43555</v>
      </c>
      <c r="C168" s="134" t="s">
        <v>510</v>
      </c>
      <c r="D168" s="135" t="s">
        <v>340</v>
      </c>
      <c r="E168" s="135" t="s">
        <v>401</v>
      </c>
      <c r="F168" s="136" t="s">
        <v>402</v>
      </c>
      <c r="G168" s="134" t="s">
        <v>403</v>
      </c>
      <c r="H168" s="140">
        <v>-2541.12</v>
      </c>
      <c r="I168" s="143">
        <v>-114228.81999999999</v>
      </c>
      <c r="J168" s="137" t="s">
        <v>398</v>
      </c>
    </row>
    <row r="169" spans="1:10" x14ac:dyDescent="0.35">
      <c r="A169" s="127" t="s">
        <v>483</v>
      </c>
      <c r="B169" s="133">
        <v>43100</v>
      </c>
      <c r="C169" s="134" t="s">
        <v>484</v>
      </c>
      <c r="D169" s="135" t="s">
        <v>340</v>
      </c>
      <c r="E169" s="135" t="s">
        <v>341</v>
      </c>
      <c r="F169" s="136" t="s">
        <v>485</v>
      </c>
      <c r="G169" s="134" t="s">
        <v>398</v>
      </c>
      <c r="H169" s="140">
        <v>-42437.29</v>
      </c>
      <c r="I169" s="143">
        <v>-42437.29</v>
      </c>
      <c r="J169" s="137" t="s">
        <v>398</v>
      </c>
    </row>
  </sheetData>
  <autoFilter ref="A1:I169" xr:uid="{28069E20-48B3-48C6-B4E6-AA4FFEA0138F}"/>
  <sortState xmlns:xlrd2="http://schemas.microsoft.com/office/spreadsheetml/2017/richdata2" ref="A2:K169">
    <sortCondition ref="A2:A169"/>
    <sortCondition ref="B2:B169"/>
  </sortState>
  <mergeCells count="1">
    <mergeCell ref="T1:V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6928A-0D7C-40E0-AA6E-A79B1B8EF0D9}">
  <dimension ref="B2:P48"/>
  <sheetViews>
    <sheetView workbookViewId="0">
      <selection activeCell="I3" sqref="I3"/>
    </sheetView>
  </sheetViews>
  <sheetFormatPr defaultRowHeight="14.5" x14ac:dyDescent="0.35"/>
  <cols>
    <col min="2" max="2" width="14.54296875" bestFit="1" customWidth="1"/>
    <col min="3" max="3" width="16.7265625" bestFit="1" customWidth="1"/>
    <col min="5" max="5" width="9.54296875" bestFit="1" customWidth="1"/>
    <col min="6" max="6" width="11.1796875" bestFit="1" customWidth="1"/>
    <col min="8" max="8" width="11.81640625" bestFit="1" customWidth="1"/>
    <col min="9" max="9" width="35" bestFit="1" customWidth="1"/>
    <col min="10" max="10" width="14" bestFit="1" customWidth="1"/>
    <col min="11" max="11" width="13.26953125" bestFit="1" customWidth="1"/>
    <col min="12" max="12" width="18.81640625" bestFit="1" customWidth="1"/>
    <col min="13" max="13" width="12.26953125" bestFit="1" customWidth="1"/>
    <col min="15" max="15" width="13.7265625" bestFit="1" customWidth="1"/>
    <col min="16" max="16" width="11.54296875" bestFit="1" customWidth="1"/>
  </cols>
  <sheetData>
    <row r="2" spans="2:15" ht="15" thickBot="1" x14ac:dyDescent="0.4">
      <c r="B2" s="39" t="s">
        <v>189</v>
      </c>
      <c r="C2" s="39" t="s">
        <v>190</v>
      </c>
      <c r="D2" s="39" t="s">
        <v>191</v>
      </c>
      <c r="E2" s="39" t="s">
        <v>188</v>
      </c>
      <c r="J2" s="43"/>
    </row>
    <row r="3" spans="2:15" x14ac:dyDescent="0.35">
      <c r="B3" s="40" t="s">
        <v>192</v>
      </c>
      <c r="C3" s="40" t="s">
        <v>193</v>
      </c>
      <c r="D3" s="41">
        <v>43644</v>
      </c>
      <c r="E3" s="43">
        <v>14274</v>
      </c>
      <c r="J3" s="37"/>
    </row>
    <row r="4" spans="2:15" x14ac:dyDescent="0.35">
      <c r="B4" s="40" t="s">
        <v>192</v>
      </c>
      <c r="C4" s="40" t="s">
        <v>193</v>
      </c>
      <c r="D4" s="41">
        <v>43644</v>
      </c>
      <c r="E4" s="43">
        <v>25693.200000000001</v>
      </c>
    </row>
    <row r="5" spans="2:15" x14ac:dyDescent="0.35">
      <c r="B5" s="40" t="s">
        <v>192</v>
      </c>
      <c r="C5" s="40" t="s">
        <v>193</v>
      </c>
      <c r="D5" s="41">
        <v>43644</v>
      </c>
      <c r="E5" s="43">
        <v>11419.2</v>
      </c>
    </row>
    <row r="6" spans="2:15" x14ac:dyDescent="0.35">
      <c r="B6" s="40" t="s">
        <v>192</v>
      </c>
      <c r="C6" s="40" t="s">
        <v>193</v>
      </c>
      <c r="D6" s="41">
        <v>43644</v>
      </c>
      <c r="E6" s="43">
        <v>14274</v>
      </c>
    </row>
    <row r="7" spans="2:15" x14ac:dyDescent="0.35">
      <c r="B7" s="40" t="s">
        <v>192</v>
      </c>
      <c r="C7" s="40" t="s">
        <v>193</v>
      </c>
      <c r="D7" s="41">
        <v>43644</v>
      </c>
      <c r="E7" s="43">
        <v>17128.8</v>
      </c>
    </row>
    <row r="8" spans="2:15" x14ac:dyDescent="0.35">
      <c r="B8" s="40" t="s">
        <v>192</v>
      </c>
      <c r="C8" s="40" t="s">
        <v>193</v>
      </c>
      <c r="D8" s="41">
        <v>43644</v>
      </c>
      <c r="E8" s="43">
        <v>11419.2</v>
      </c>
    </row>
    <row r="9" spans="2:15" x14ac:dyDescent="0.35">
      <c r="B9" s="40" t="s">
        <v>192</v>
      </c>
      <c r="C9" s="40" t="s">
        <v>193</v>
      </c>
      <c r="D9" s="41">
        <v>43644</v>
      </c>
      <c r="E9" s="43">
        <v>11419.2</v>
      </c>
    </row>
    <row r="10" spans="2:15" x14ac:dyDescent="0.35">
      <c r="B10" s="40" t="s">
        <v>192</v>
      </c>
      <c r="C10" s="40" t="s">
        <v>193</v>
      </c>
      <c r="D10" s="41">
        <v>43644</v>
      </c>
      <c r="E10" s="43">
        <v>99918</v>
      </c>
    </row>
    <row r="11" spans="2:15" x14ac:dyDescent="0.35">
      <c r="B11" s="40" t="s">
        <v>192</v>
      </c>
      <c r="C11" s="40" t="s">
        <v>193</v>
      </c>
      <c r="D11" s="41">
        <v>43644</v>
      </c>
      <c r="E11" s="43">
        <v>11419.2</v>
      </c>
    </row>
    <row r="12" spans="2:15" x14ac:dyDescent="0.35">
      <c r="B12" s="40" t="s">
        <v>192</v>
      </c>
      <c r="C12" s="40" t="s">
        <v>193</v>
      </c>
      <c r="D12" s="41">
        <v>43644</v>
      </c>
      <c r="E12" s="43">
        <v>122756.4</v>
      </c>
    </row>
    <row r="13" spans="2:15" x14ac:dyDescent="0.35">
      <c r="B13" s="40" t="s">
        <v>192</v>
      </c>
      <c r="C13" s="40" t="s">
        <v>193</v>
      </c>
      <c r="D13" s="41">
        <v>43644</v>
      </c>
      <c r="E13" s="43">
        <v>37112.400000000001</v>
      </c>
    </row>
    <row r="14" spans="2:15" ht="15" thickBot="1" x14ac:dyDescent="0.4">
      <c r="B14" s="40" t="s">
        <v>192</v>
      </c>
      <c r="C14" s="40" t="s">
        <v>193</v>
      </c>
      <c r="D14" s="41">
        <v>43644</v>
      </c>
      <c r="E14" s="43">
        <v>51386.400000000001</v>
      </c>
      <c r="F14" s="42">
        <f>SUM(E3:E14)</f>
        <v>428220</v>
      </c>
      <c r="H14" s="37"/>
    </row>
    <row r="15" spans="2:15" ht="15.5" x14ac:dyDescent="0.35">
      <c r="B15" s="46"/>
      <c r="C15" s="80" t="s">
        <v>194</v>
      </c>
      <c r="D15" s="81">
        <v>43923</v>
      </c>
      <c r="E15" s="82">
        <v>25693.200000000001</v>
      </c>
      <c r="F15" s="46"/>
      <c r="O15" s="47"/>
    </row>
    <row r="16" spans="2:15" x14ac:dyDescent="0.35">
      <c r="B16" s="46"/>
      <c r="C16" s="83" t="s">
        <v>194</v>
      </c>
      <c r="D16" s="84">
        <v>43923</v>
      </c>
      <c r="E16" s="85">
        <v>11419.2</v>
      </c>
      <c r="F16" s="46"/>
      <c r="O16" s="45"/>
    </row>
    <row r="17" spans="2:16" x14ac:dyDescent="0.35">
      <c r="B17" s="46"/>
      <c r="C17" s="83" t="s">
        <v>194</v>
      </c>
      <c r="D17" s="84">
        <v>43923</v>
      </c>
      <c r="E17" s="85">
        <v>14274</v>
      </c>
      <c r="F17" s="46"/>
    </row>
    <row r="18" spans="2:16" x14ac:dyDescent="0.35">
      <c r="B18" s="46"/>
      <c r="C18" s="83" t="s">
        <v>194</v>
      </c>
      <c r="D18" s="84">
        <v>43923</v>
      </c>
      <c r="E18" s="85">
        <v>17128.8</v>
      </c>
      <c r="F18" s="46"/>
    </row>
    <row r="19" spans="2:16" x14ac:dyDescent="0.35">
      <c r="B19" s="46"/>
      <c r="C19" s="83" t="s">
        <v>194</v>
      </c>
      <c r="D19" s="84">
        <v>43923</v>
      </c>
      <c r="E19" s="85">
        <v>17842.5</v>
      </c>
      <c r="F19" s="46"/>
    </row>
    <row r="20" spans="2:16" x14ac:dyDescent="0.35">
      <c r="B20" s="46"/>
      <c r="C20" s="83" t="s">
        <v>194</v>
      </c>
      <c r="D20" s="84">
        <v>43923</v>
      </c>
      <c r="E20" s="85">
        <v>14274</v>
      </c>
      <c r="F20" s="46"/>
    </row>
    <row r="21" spans="2:16" x14ac:dyDescent="0.35">
      <c r="B21" s="46"/>
      <c r="C21" s="83" t="s">
        <v>194</v>
      </c>
      <c r="D21" s="84">
        <v>43923</v>
      </c>
      <c r="E21" s="85">
        <v>99918</v>
      </c>
      <c r="F21" s="46"/>
      <c r="I21" s="44"/>
    </row>
    <row r="22" spans="2:16" x14ac:dyDescent="0.35">
      <c r="B22" s="46"/>
      <c r="C22" s="83" t="s">
        <v>194</v>
      </c>
      <c r="D22" s="84">
        <v>43923</v>
      </c>
      <c r="E22" s="85">
        <v>11419.2</v>
      </c>
      <c r="F22" s="46"/>
    </row>
    <row r="23" spans="2:16" x14ac:dyDescent="0.35">
      <c r="B23" s="46"/>
      <c r="C23" s="83" t="s">
        <v>194</v>
      </c>
      <c r="D23" s="84">
        <v>43923</v>
      </c>
      <c r="E23" s="85">
        <v>117046.8</v>
      </c>
      <c r="F23" s="46"/>
    </row>
    <row r="24" spans="2:16" x14ac:dyDescent="0.35">
      <c r="B24" s="46"/>
      <c r="C24" s="83" t="s">
        <v>194</v>
      </c>
      <c r="D24" s="84">
        <v>43923</v>
      </c>
      <c r="E24" s="85">
        <v>37112.400000000001</v>
      </c>
      <c r="F24" s="46" t="s">
        <v>197</v>
      </c>
    </row>
    <row r="25" spans="2:16" ht="15" thickBot="1" x14ac:dyDescent="0.4">
      <c r="B25" s="46"/>
      <c r="C25" s="86" t="s">
        <v>194</v>
      </c>
      <c r="D25" s="87">
        <v>43923</v>
      </c>
      <c r="E25" s="88">
        <v>54241.2</v>
      </c>
      <c r="F25" s="48">
        <f>SUM(E15:E25)</f>
        <v>420369.30000000005</v>
      </c>
      <c r="I25" s="89"/>
      <c r="J25" s="89"/>
      <c r="K25" s="89"/>
      <c r="L25" s="89"/>
      <c r="M25" s="89"/>
      <c r="N25" s="89"/>
      <c r="O25" s="89"/>
      <c r="P25" s="89"/>
    </row>
    <row r="26" spans="2:16" x14ac:dyDescent="0.35">
      <c r="C26" s="40" t="s">
        <v>196</v>
      </c>
      <c r="D26" s="41">
        <v>44008</v>
      </c>
      <c r="E26" s="43">
        <v>25693.200000000001</v>
      </c>
      <c r="I26" s="89"/>
      <c r="J26" s="89"/>
      <c r="K26" s="90"/>
      <c r="L26" s="89"/>
      <c r="M26" s="89"/>
      <c r="N26" s="89"/>
      <c r="O26" s="89"/>
      <c r="P26" s="89"/>
    </row>
    <row r="27" spans="2:16" x14ac:dyDescent="0.35">
      <c r="C27" s="40" t="s">
        <v>196</v>
      </c>
      <c r="D27" s="41">
        <v>44008</v>
      </c>
      <c r="E27" s="43">
        <v>11419.2</v>
      </c>
      <c r="I27" s="89"/>
      <c r="J27" s="89"/>
      <c r="K27" s="89"/>
      <c r="L27" s="89"/>
      <c r="M27" s="89"/>
      <c r="N27" s="89"/>
      <c r="O27" s="89"/>
      <c r="P27" s="89"/>
    </row>
    <row r="28" spans="2:16" x14ac:dyDescent="0.35">
      <c r="C28" s="40" t="s">
        <v>196</v>
      </c>
      <c r="D28" s="41">
        <v>44008</v>
      </c>
      <c r="E28" s="43">
        <v>14274</v>
      </c>
      <c r="I28" s="89"/>
      <c r="J28" s="90"/>
      <c r="K28" s="89"/>
      <c r="L28" s="89"/>
      <c r="M28" s="90"/>
      <c r="N28" s="89"/>
      <c r="O28" s="89"/>
      <c r="P28" s="90"/>
    </row>
    <row r="29" spans="2:16" x14ac:dyDescent="0.35">
      <c r="C29" s="40" t="s">
        <v>196</v>
      </c>
      <c r="D29" s="41">
        <v>44008</v>
      </c>
      <c r="E29" s="43">
        <v>17128.8</v>
      </c>
      <c r="I29" s="89"/>
      <c r="J29" s="90"/>
      <c r="K29" s="89"/>
      <c r="L29" s="89"/>
      <c r="M29" s="90"/>
      <c r="N29" s="89"/>
      <c r="O29" s="89"/>
      <c r="P29" s="90"/>
    </row>
    <row r="30" spans="2:16" x14ac:dyDescent="0.35">
      <c r="C30" s="40" t="s">
        <v>196</v>
      </c>
      <c r="D30" s="41">
        <v>44008</v>
      </c>
      <c r="E30" s="43">
        <v>17842.5</v>
      </c>
      <c r="I30" s="89"/>
      <c r="J30" s="90"/>
      <c r="K30" s="89"/>
      <c r="L30" s="89"/>
      <c r="M30" s="90"/>
      <c r="N30" s="89"/>
      <c r="O30" s="89"/>
      <c r="P30" s="90"/>
    </row>
    <row r="31" spans="2:16" x14ac:dyDescent="0.35">
      <c r="C31" s="40" t="s">
        <v>196</v>
      </c>
      <c r="D31" s="41">
        <v>44008</v>
      </c>
      <c r="E31" s="43">
        <v>14274</v>
      </c>
      <c r="I31" s="89"/>
      <c r="J31" s="89"/>
      <c r="K31" s="89"/>
      <c r="L31" s="89"/>
      <c r="M31" s="91"/>
      <c r="N31" s="89"/>
      <c r="O31" s="89"/>
      <c r="P31" s="91"/>
    </row>
    <row r="32" spans="2:16" x14ac:dyDescent="0.35">
      <c r="C32" s="40" t="s">
        <v>196</v>
      </c>
      <c r="D32" s="41">
        <v>44008</v>
      </c>
      <c r="E32" s="43">
        <v>99918</v>
      </c>
      <c r="I32" s="89"/>
      <c r="J32" s="91"/>
      <c r="K32" s="89"/>
      <c r="L32" s="89"/>
      <c r="M32" s="89"/>
      <c r="N32" s="89"/>
      <c r="O32" s="89"/>
      <c r="P32" s="89"/>
    </row>
    <row r="33" spans="3:16" x14ac:dyDescent="0.35">
      <c r="C33" s="40" t="s">
        <v>196</v>
      </c>
      <c r="D33" s="41">
        <v>44008</v>
      </c>
      <c r="E33" s="43">
        <v>11419.2</v>
      </c>
      <c r="I33" s="89"/>
      <c r="J33" s="89"/>
      <c r="K33" s="89"/>
      <c r="L33" s="89"/>
      <c r="M33" s="89"/>
      <c r="N33" s="89"/>
      <c r="O33" s="89"/>
      <c r="P33" s="89"/>
    </row>
    <row r="34" spans="3:16" x14ac:dyDescent="0.35">
      <c r="C34" s="40" t="s">
        <v>196</v>
      </c>
      <c r="D34" s="41">
        <v>44008</v>
      </c>
      <c r="E34" s="43">
        <v>117046.8</v>
      </c>
      <c r="I34" s="89"/>
      <c r="J34" s="89"/>
      <c r="K34" s="89"/>
      <c r="L34" s="89"/>
      <c r="M34" s="89"/>
      <c r="N34" s="89"/>
      <c r="O34" s="89"/>
      <c r="P34" s="89"/>
    </row>
    <row r="35" spans="3:16" x14ac:dyDescent="0.35">
      <c r="C35" s="40" t="s">
        <v>196</v>
      </c>
      <c r="D35" s="41">
        <v>44008</v>
      </c>
      <c r="E35" s="43">
        <v>37112.400000000001</v>
      </c>
      <c r="I35" s="89"/>
      <c r="J35" s="89"/>
      <c r="K35" s="89"/>
      <c r="L35" s="92"/>
      <c r="M35" s="89"/>
      <c r="N35" s="89"/>
      <c r="O35" s="89"/>
      <c r="P35" s="89"/>
    </row>
    <row r="36" spans="3:16" x14ac:dyDescent="0.35">
      <c r="C36" s="40" t="s">
        <v>196</v>
      </c>
      <c r="D36" s="41">
        <v>44008</v>
      </c>
      <c r="E36" s="43">
        <v>54241.2</v>
      </c>
      <c r="I36" s="89"/>
      <c r="J36" s="89"/>
      <c r="K36" s="89"/>
      <c r="L36" s="91"/>
      <c r="M36" s="89"/>
      <c r="N36" s="89"/>
      <c r="O36" s="89"/>
      <c r="P36" s="89"/>
    </row>
    <row r="37" spans="3:16" x14ac:dyDescent="0.35">
      <c r="C37" s="40" t="s">
        <v>195</v>
      </c>
      <c r="D37" s="41">
        <v>44246</v>
      </c>
      <c r="E37" s="43">
        <v>19983.599999999999</v>
      </c>
      <c r="I37" s="89"/>
      <c r="J37" s="89"/>
      <c r="K37" s="89"/>
      <c r="L37" s="91"/>
      <c r="M37" s="89"/>
      <c r="N37" s="89"/>
      <c r="O37" s="89"/>
      <c r="P37" s="89"/>
    </row>
    <row r="38" spans="3:16" x14ac:dyDescent="0.35">
      <c r="C38" s="40" t="s">
        <v>195</v>
      </c>
      <c r="D38" s="41">
        <v>44246</v>
      </c>
      <c r="E38" s="43">
        <v>25693.200000000001</v>
      </c>
      <c r="I38" s="89"/>
      <c r="J38" s="89"/>
      <c r="K38" s="89"/>
      <c r="L38" s="92"/>
      <c r="M38" s="89"/>
      <c r="N38" s="89"/>
      <c r="O38" s="89"/>
      <c r="P38" s="89"/>
    </row>
    <row r="39" spans="3:16" x14ac:dyDescent="0.35">
      <c r="C39" s="40" t="s">
        <v>195</v>
      </c>
      <c r="D39" s="41">
        <v>44246</v>
      </c>
      <c r="E39" s="43">
        <v>11419.2</v>
      </c>
    </row>
    <row r="40" spans="3:16" x14ac:dyDescent="0.35">
      <c r="C40" s="40" t="s">
        <v>195</v>
      </c>
      <c r="D40" s="41">
        <v>44246</v>
      </c>
      <c r="E40" s="43">
        <v>14274</v>
      </c>
    </row>
    <row r="41" spans="3:16" x14ac:dyDescent="0.35">
      <c r="C41" s="40" t="s">
        <v>195</v>
      </c>
      <c r="D41" s="41">
        <v>44246</v>
      </c>
      <c r="E41" s="43">
        <v>17128.8</v>
      </c>
    </row>
    <row r="42" spans="3:16" x14ac:dyDescent="0.35">
      <c r="C42" s="40" t="s">
        <v>195</v>
      </c>
      <c r="D42" s="41">
        <v>44246</v>
      </c>
      <c r="E42" s="43">
        <v>11419.2</v>
      </c>
    </row>
    <row r="43" spans="3:16" x14ac:dyDescent="0.35">
      <c r="C43" s="40" t="s">
        <v>195</v>
      </c>
      <c r="D43" s="41">
        <v>44246</v>
      </c>
      <c r="E43" s="43">
        <v>14274</v>
      </c>
    </row>
    <row r="44" spans="3:16" x14ac:dyDescent="0.35">
      <c r="C44" s="40" t="s">
        <v>195</v>
      </c>
      <c r="D44" s="41">
        <v>44246</v>
      </c>
      <c r="E44" s="43">
        <v>99918</v>
      </c>
    </row>
    <row r="45" spans="3:16" x14ac:dyDescent="0.35">
      <c r="C45" s="40" t="s">
        <v>195</v>
      </c>
      <c r="D45" s="41">
        <v>44246</v>
      </c>
      <c r="E45" s="43">
        <v>11419.2</v>
      </c>
    </row>
    <row r="46" spans="3:16" x14ac:dyDescent="0.35">
      <c r="C46" s="40" t="s">
        <v>195</v>
      </c>
      <c r="D46" s="41">
        <v>44246</v>
      </c>
      <c r="E46" s="43">
        <v>119901.6</v>
      </c>
    </row>
    <row r="47" spans="3:16" x14ac:dyDescent="0.35">
      <c r="C47" s="40" t="s">
        <v>195</v>
      </c>
      <c r="D47" s="41">
        <v>44246</v>
      </c>
      <c r="E47" s="43">
        <v>37112.400000000001</v>
      </c>
      <c r="F47" t="s">
        <v>361</v>
      </c>
    </row>
    <row r="48" spans="3:16" x14ac:dyDescent="0.35">
      <c r="C48" s="40" t="s">
        <v>195</v>
      </c>
      <c r="D48" s="41">
        <v>44246</v>
      </c>
      <c r="E48" s="43">
        <v>54241.2</v>
      </c>
      <c r="F48" s="42">
        <f>SUM(E26:E48)</f>
        <v>857153.7</v>
      </c>
    </row>
  </sheetData>
  <sortState xmlns:xlrd2="http://schemas.microsoft.com/office/spreadsheetml/2017/richdata2" ref="C15:E36">
    <sortCondition ref="C15:C36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924F0-972F-4AD7-91F6-0B0D22F596A7}">
  <dimension ref="A1:X532"/>
  <sheetViews>
    <sheetView workbookViewId="0">
      <selection activeCell="C3" sqref="C3"/>
    </sheetView>
  </sheetViews>
  <sheetFormatPr defaultColWidth="9.1796875" defaultRowHeight="14" x14ac:dyDescent="0.3"/>
  <cols>
    <col min="1" max="1" width="13.54296875" style="54" bestFit="1" customWidth="1"/>
    <col min="2" max="2" width="43.7265625" style="54" bestFit="1" customWidth="1"/>
    <col min="3" max="3" width="13.1796875" style="54" customWidth="1"/>
    <col min="4" max="4" width="12.81640625" style="54" bestFit="1" customWidth="1"/>
    <col min="5" max="5" width="18" style="54" bestFit="1" customWidth="1"/>
    <col min="6" max="6" width="11.1796875" style="54" bestFit="1" customWidth="1"/>
    <col min="7" max="7" width="9.1796875" style="54"/>
    <col min="8" max="8" width="10.26953125" style="54" bestFit="1" customWidth="1"/>
    <col min="9" max="12" width="9.1796875" style="54"/>
    <col min="13" max="13" width="11" style="54" bestFit="1" customWidth="1"/>
    <col min="14" max="15" width="12.81640625" style="54" bestFit="1" customWidth="1"/>
    <col min="16" max="20" width="9.1796875" style="54"/>
    <col min="21" max="21" width="11.453125" style="54" bestFit="1" customWidth="1"/>
    <col min="22" max="22" width="9.1796875" style="54"/>
    <col min="23" max="24" width="11.1796875" style="54" bestFit="1" customWidth="1"/>
    <col min="25" max="16384" width="9.1796875" style="54"/>
  </cols>
  <sheetData>
    <row r="1" spans="1:24" x14ac:dyDescent="0.3">
      <c r="A1" s="183" t="s">
        <v>357</v>
      </c>
      <c r="B1" s="183"/>
      <c r="C1" s="183"/>
      <c r="D1" s="183"/>
      <c r="E1" s="183"/>
      <c r="F1" s="183"/>
    </row>
    <row r="2" spans="1:24" x14ac:dyDescent="0.3">
      <c r="B2" s="54" t="s">
        <v>354</v>
      </c>
      <c r="C2" s="77">
        <f>ROUND(A167,0)</f>
        <v>3074440</v>
      </c>
      <c r="E2" s="54" t="s">
        <v>198</v>
      </c>
      <c r="F2" s="77">
        <f>C188</f>
        <v>3074439.6800000006</v>
      </c>
    </row>
    <row r="3" spans="1:24" x14ac:dyDescent="0.3">
      <c r="B3" s="54" t="s">
        <v>355</v>
      </c>
      <c r="C3" s="77">
        <f>ROUND(D167,0)</f>
        <v>3094116</v>
      </c>
      <c r="E3" s="54" t="s">
        <v>356</v>
      </c>
      <c r="F3" s="79">
        <f>ROUND(O8,0)</f>
        <v>2931189</v>
      </c>
      <c r="H3" s="79"/>
    </row>
    <row r="4" spans="1:24" x14ac:dyDescent="0.3">
      <c r="B4" s="54" t="s">
        <v>226</v>
      </c>
      <c r="C4" s="79">
        <f>C2-C3</f>
        <v>-19676</v>
      </c>
      <c r="E4" s="78" t="s">
        <v>358</v>
      </c>
      <c r="F4" s="94">
        <v>160613</v>
      </c>
    </row>
    <row r="5" spans="1:24" x14ac:dyDescent="0.3">
      <c r="E5" s="54" t="s">
        <v>359</v>
      </c>
      <c r="F5" s="77">
        <f>ROUND(X8,0)</f>
        <v>-17363</v>
      </c>
    </row>
    <row r="6" spans="1:24" x14ac:dyDescent="0.3">
      <c r="E6" s="78" t="s">
        <v>360</v>
      </c>
      <c r="F6" s="94">
        <f>F2-F3-F5</f>
        <v>160613.68000000063</v>
      </c>
    </row>
    <row r="7" spans="1:24" x14ac:dyDescent="0.3">
      <c r="F7" s="76"/>
    </row>
    <row r="8" spans="1:24" x14ac:dyDescent="0.3">
      <c r="O8" s="76">
        <f>SUM(O11:O374)</f>
        <v>2931189.1300000022</v>
      </c>
      <c r="X8" s="76">
        <f>SUM(X11:X64)</f>
        <v>-17362.729999999981</v>
      </c>
    </row>
    <row r="9" spans="1:24" x14ac:dyDescent="0.3">
      <c r="A9" s="183" t="s">
        <v>351</v>
      </c>
      <c r="B9" s="183"/>
      <c r="C9" s="183"/>
      <c r="D9" s="183"/>
      <c r="E9" s="183"/>
      <c r="H9" s="183" t="s">
        <v>352</v>
      </c>
      <c r="I9" s="183"/>
      <c r="J9" s="183"/>
      <c r="K9" s="183"/>
      <c r="L9" s="183"/>
      <c r="M9" s="183"/>
      <c r="N9" s="183"/>
      <c r="O9" s="183"/>
      <c r="Q9" s="183" t="s">
        <v>353</v>
      </c>
      <c r="R9" s="183"/>
      <c r="S9" s="183"/>
      <c r="T9" s="183"/>
      <c r="U9" s="183"/>
      <c r="V9" s="183"/>
      <c r="W9" s="183"/>
      <c r="X9" s="183"/>
    </row>
    <row r="10" spans="1:24" ht="14.5" thickBot="1" x14ac:dyDescent="0.35">
      <c r="A10" s="53" t="s">
        <v>184</v>
      </c>
      <c r="B10" s="53" t="s">
        <v>56</v>
      </c>
      <c r="C10" s="53" t="s">
        <v>185</v>
      </c>
      <c r="D10" s="53" t="s">
        <v>186</v>
      </c>
      <c r="E10" s="53" t="s">
        <v>187</v>
      </c>
      <c r="H10" s="71" t="s">
        <v>367</v>
      </c>
      <c r="I10" s="71" t="s">
        <v>363</v>
      </c>
      <c r="J10" s="71" t="s">
        <v>336</v>
      </c>
      <c r="K10" s="39" t="s">
        <v>189</v>
      </c>
      <c r="L10" s="72" t="s">
        <v>337</v>
      </c>
      <c r="M10" s="39" t="s">
        <v>338</v>
      </c>
      <c r="N10" s="39" t="s">
        <v>190</v>
      </c>
      <c r="O10" s="73" t="s">
        <v>188</v>
      </c>
      <c r="P10" s="93"/>
      <c r="Q10" s="71" t="s">
        <v>367</v>
      </c>
      <c r="R10" s="71" t="s">
        <v>363</v>
      </c>
      <c r="S10" s="71" t="s">
        <v>336</v>
      </c>
      <c r="T10" s="39" t="s">
        <v>189</v>
      </c>
      <c r="U10" s="72" t="s">
        <v>337</v>
      </c>
      <c r="V10" s="39" t="s">
        <v>338</v>
      </c>
      <c r="W10" s="39" t="s">
        <v>190</v>
      </c>
      <c r="X10" s="73" t="s">
        <v>188</v>
      </c>
    </row>
    <row r="11" spans="1:24" x14ac:dyDescent="0.3">
      <c r="A11" s="55">
        <v>184260.18</v>
      </c>
      <c r="B11" s="56" t="s">
        <v>57</v>
      </c>
      <c r="C11" s="57"/>
      <c r="D11" s="57"/>
      <c r="E11" s="58"/>
      <c r="H11" s="40" t="s">
        <v>365</v>
      </c>
      <c r="I11" s="40" t="s">
        <v>366</v>
      </c>
      <c r="J11" s="41">
        <v>43567</v>
      </c>
      <c r="K11" s="40" t="s">
        <v>227</v>
      </c>
      <c r="L11" s="74" t="s">
        <v>340</v>
      </c>
      <c r="M11" s="40" t="s">
        <v>228</v>
      </c>
      <c r="N11" s="70" t="s">
        <v>229</v>
      </c>
      <c r="O11" s="75">
        <v>10956.67</v>
      </c>
      <c r="P11" s="74"/>
      <c r="Q11" s="40" t="s">
        <v>365</v>
      </c>
      <c r="R11" s="40" t="s">
        <v>366</v>
      </c>
      <c r="S11" s="41">
        <v>43830</v>
      </c>
      <c r="T11" s="40" t="s">
        <v>339</v>
      </c>
      <c r="U11" s="74" t="s">
        <v>340</v>
      </c>
      <c r="V11" s="40" t="s">
        <v>341</v>
      </c>
      <c r="W11" s="70" t="s">
        <v>342</v>
      </c>
      <c r="X11" s="75">
        <v>-10077.450000000001</v>
      </c>
    </row>
    <row r="12" spans="1:24" x14ac:dyDescent="0.3">
      <c r="A12" s="55"/>
      <c r="B12" s="59" t="s">
        <v>58</v>
      </c>
      <c r="C12" s="60">
        <v>16217.5</v>
      </c>
      <c r="D12" s="61"/>
      <c r="E12" s="60"/>
      <c r="F12" s="62"/>
      <c r="H12" s="40" t="s">
        <v>365</v>
      </c>
      <c r="I12" s="40" t="s">
        <v>366</v>
      </c>
      <c r="J12" s="41">
        <v>43581</v>
      </c>
      <c r="K12" s="40" t="s">
        <v>230</v>
      </c>
      <c r="L12" s="74" t="s">
        <v>340</v>
      </c>
      <c r="M12" s="40" t="s">
        <v>228</v>
      </c>
      <c r="N12" s="70" t="s">
        <v>231</v>
      </c>
      <c r="O12" s="75">
        <v>10922.22</v>
      </c>
      <c r="P12" s="74"/>
      <c r="Q12" s="40" t="s">
        <v>365</v>
      </c>
      <c r="R12" s="40" t="s">
        <v>366</v>
      </c>
      <c r="S12" s="41">
        <v>43830</v>
      </c>
      <c r="T12" s="40" t="s">
        <v>343</v>
      </c>
      <c r="U12" s="74" t="s">
        <v>340</v>
      </c>
      <c r="V12" s="40" t="s">
        <v>341</v>
      </c>
      <c r="W12" s="70" t="s">
        <v>344</v>
      </c>
      <c r="X12" s="75">
        <v>-22430.09</v>
      </c>
    </row>
    <row r="13" spans="1:24" x14ac:dyDescent="0.3">
      <c r="A13" s="55"/>
      <c r="B13" s="59" t="s">
        <v>59</v>
      </c>
      <c r="C13" s="60">
        <v>13635.44</v>
      </c>
      <c r="D13" s="61"/>
      <c r="E13" s="60"/>
      <c r="F13" s="62"/>
      <c r="H13" s="40" t="s">
        <v>365</v>
      </c>
      <c r="I13" s="40" t="s">
        <v>366</v>
      </c>
      <c r="J13" s="41">
        <v>43595</v>
      </c>
      <c r="K13" s="40" t="s">
        <v>232</v>
      </c>
      <c r="L13" s="74" t="s">
        <v>340</v>
      </c>
      <c r="M13" s="40" t="s">
        <v>228</v>
      </c>
      <c r="N13" s="70" t="s">
        <v>233</v>
      </c>
      <c r="O13" s="75">
        <v>13894.09</v>
      </c>
      <c r="P13" s="74"/>
      <c r="Q13" s="40" t="s">
        <v>365</v>
      </c>
      <c r="R13" s="40" t="s">
        <v>366</v>
      </c>
      <c r="S13" s="41">
        <v>43830</v>
      </c>
      <c r="T13" s="40" t="s">
        <v>343</v>
      </c>
      <c r="U13" s="74" t="s">
        <v>340</v>
      </c>
      <c r="V13" s="40" t="s">
        <v>341</v>
      </c>
      <c r="W13" s="70" t="s">
        <v>344</v>
      </c>
      <c r="X13" s="75">
        <v>-1606.89</v>
      </c>
    </row>
    <row r="14" spans="1:24" x14ac:dyDescent="0.3">
      <c r="A14" s="55"/>
      <c r="B14" s="59" t="s">
        <v>60</v>
      </c>
      <c r="C14" s="60">
        <v>19767.54</v>
      </c>
      <c r="D14" s="61"/>
      <c r="E14" s="60"/>
      <c r="F14" s="62"/>
      <c r="H14" s="40" t="s">
        <v>365</v>
      </c>
      <c r="I14" s="40" t="s">
        <v>366</v>
      </c>
      <c r="J14" s="41">
        <v>43609</v>
      </c>
      <c r="K14" s="40" t="s">
        <v>234</v>
      </c>
      <c r="L14" s="74" t="s">
        <v>340</v>
      </c>
      <c r="M14" s="40" t="s">
        <v>228</v>
      </c>
      <c r="N14" s="70" t="s">
        <v>235</v>
      </c>
      <c r="O14" s="75">
        <v>9888.4599999999991</v>
      </c>
      <c r="P14" s="74"/>
      <c r="Q14" s="40" t="s">
        <v>365</v>
      </c>
      <c r="R14" s="40" t="s">
        <v>366</v>
      </c>
      <c r="S14" s="41">
        <v>43830</v>
      </c>
      <c r="T14" s="40" t="s">
        <v>345</v>
      </c>
      <c r="U14" s="74" t="s">
        <v>340</v>
      </c>
      <c r="V14" s="40" t="s">
        <v>341</v>
      </c>
      <c r="W14" s="70" t="s">
        <v>346</v>
      </c>
      <c r="X14" s="75">
        <v>5250.82</v>
      </c>
    </row>
    <row r="15" spans="1:24" x14ac:dyDescent="0.3">
      <c r="A15" s="55"/>
      <c r="B15" s="59" t="s">
        <v>61</v>
      </c>
      <c r="C15" s="60">
        <v>21551.4</v>
      </c>
      <c r="D15" s="61"/>
      <c r="E15" s="60"/>
      <c r="F15" s="62"/>
      <c r="H15" s="40" t="s">
        <v>365</v>
      </c>
      <c r="I15" s="40" t="s">
        <v>366</v>
      </c>
      <c r="J15" s="41">
        <v>43623</v>
      </c>
      <c r="K15" s="40" t="s">
        <v>236</v>
      </c>
      <c r="L15" s="74" t="s">
        <v>340</v>
      </c>
      <c r="M15" s="40" t="s">
        <v>228</v>
      </c>
      <c r="N15" s="70" t="s">
        <v>237</v>
      </c>
      <c r="O15" s="75">
        <v>5061.17</v>
      </c>
      <c r="P15" s="74"/>
      <c r="Q15" s="40" t="s">
        <v>365</v>
      </c>
      <c r="R15" s="40" t="s">
        <v>366</v>
      </c>
      <c r="S15" s="41">
        <v>43830</v>
      </c>
      <c r="T15" s="40" t="s">
        <v>347</v>
      </c>
      <c r="U15" s="74" t="s">
        <v>340</v>
      </c>
      <c r="V15" s="40" t="s">
        <v>341</v>
      </c>
      <c r="W15" s="70" t="s">
        <v>348</v>
      </c>
      <c r="X15" s="75">
        <v>6471.7</v>
      </c>
    </row>
    <row r="16" spans="1:24" x14ac:dyDescent="0.3">
      <c r="A16" s="55"/>
      <c r="B16" s="59" t="s">
        <v>62</v>
      </c>
      <c r="C16" s="60">
        <v>20400.12</v>
      </c>
      <c r="D16" s="61"/>
      <c r="E16" s="60"/>
      <c r="F16" s="62"/>
      <c r="H16" s="40" t="s">
        <v>365</v>
      </c>
      <c r="I16" s="40" t="s">
        <v>366</v>
      </c>
      <c r="J16" s="41">
        <v>43637</v>
      </c>
      <c r="K16" s="40" t="s">
        <v>238</v>
      </c>
      <c r="L16" s="74" t="s">
        <v>340</v>
      </c>
      <c r="M16" s="40" t="s">
        <v>228</v>
      </c>
      <c r="N16" s="70" t="s">
        <v>239</v>
      </c>
      <c r="O16" s="75">
        <v>5063.3100000000004</v>
      </c>
      <c r="P16" s="74"/>
      <c r="Q16" s="40" t="s">
        <v>365</v>
      </c>
      <c r="R16" s="40" t="s">
        <v>366</v>
      </c>
      <c r="S16" s="41">
        <v>43830</v>
      </c>
      <c r="T16" s="40" t="s">
        <v>347</v>
      </c>
      <c r="U16" s="74" t="s">
        <v>340</v>
      </c>
      <c r="V16" s="40" t="s">
        <v>341</v>
      </c>
      <c r="W16" s="70" t="s">
        <v>348</v>
      </c>
      <c r="X16" s="75">
        <v>611.14</v>
      </c>
    </row>
    <row r="17" spans="1:24" x14ac:dyDescent="0.3">
      <c r="A17" s="55"/>
      <c r="B17" s="59" t="s">
        <v>63</v>
      </c>
      <c r="C17" s="60">
        <v>32983.86</v>
      </c>
      <c r="D17" s="61"/>
      <c r="E17" s="60"/>
      <c r="F17" s="62"/>
      <c r="H17" s="40" t="s">
        <v>365</v>
      </c>
      <c r="I17" s="40" t="s">
        <v>366</v>
      </c>
      <c r="J17" s="41">
        <v>43651</v>
      </c>
      <c r="K17" s="40" t="s">
        <v>240</v>
      </c>
      <c r="L17" s="74" t="s">
        <v>340</v>
      </c>
      <c r="M17" s="40" t="s">
        <v>228</v>
      </c>
      <c r="N17" s="70" t="s">
        <v>241</v>
      </c>
      <c r="O17" s="75">
        <v>5149.62</v>
      </c>
      <c r="P17" s="74"/>
      <c r="Q17" s="40" t="s">
        <v>365</v>
      </c>
      <c r="R17" s="40" t="s">
        <v>366</v>
      </c>
      <c r="S17" s="41">
        <v>43830</v>
      </c>
      <c r="T17" s="40" t="s">
        <v>339</v>
      </c>
      <c r="U17" s="74" t="s">
        <v>340</v>
      </c>
      <c r="V17" s="40" t="s">
        <v>341</v>
      </c>
      <c r="W17" s="70" t="s">
        <v>342</v>
      </c>
      <c r="X17" s="75">
        <v>-460.8</v>
      </c>
    </row>
    <row r="18" spans="1:24" x14ac:dyDescent="0.3">
      <c r="A18" s="55"/>
      <c r="B18" s="59" t="s">
        <v>64</v>
      </c>
      <c r="C18" s="60">
        <v>43583.8</v>
      </c>
      <c r="D18" s="61"/>
      <c r="E18" s="60"/>
      <c r="F18" s="62"/>
      <c r="H18" s="40" t="s">
        <v>365</v>
      </c>
      <c r="I18" s="40" t="s">
        <v>366</v>
      </c>
      <c r="J18" s="41">
        <v>43664</v>
      </c>
      <c r="K18" s="40" t="s">
        <v>242</v>
      </c>
      <c r="L18" s="74" t="s">
        <v>340</v>
      </c>
      <c r="M18" s="40" t="s">
        <v>228</v>
      </c>
      <c r="N18" s="70" t="s">
        <v>243</v>
      </c>
      <c r="O18" s="75">
        <v>80</v>
      </c>
      <c r="P18" s="74"/>
      <c r="Q18" s="40" t="s">
        <v>365</v>
      </c>
      <c r="R18" s="40" t="s">
        <v>366</v>
      </c>
      <c r="S18" s="41">
        <v>43830</v>
      </c>
      <c r="T18" s="40" t="s">
        <v>339</v>
      </c>
      <c r="U18" s="74" t="s">
        <v>340</v>
      </c>
      <c r="V18" s="40" t="s">
        <v>341</v>
      </c>
      <c r="W18" s="70" t="s">
        <v>342</v>
      </c>
      <c r="X18" s="75">
        <v>-16516.72</v>
      </c>
    </row>
    <row r="19" spans="1:24" x14ac:dyDescent="0.3">
      <c r="A19" s="55"/>
      <c r="B19" s="59" t="s">
        <v>65</v>
      </c>
      <c r="C19" s="60">
        <v>15314.26</v>
      </c>
      <c r="D19" s="61"/>
      <c r="E19" s="60"/>
      <c r="F19" s="62"/>
      <c r="H19" s="40" t="s">
        <v>365</v>
      </c>
      <c r="I19" s="40" t="s">
        <v>366</v>
      </c>
      <c r="J19" s="41">
        <v>43665</v>
      </c>
      <c r="K19" s="40" t="s">
        <v>272</v>
      </c>
      <c r="L19" s="74" t="s">
        <v>340</v>
      </c>
      <c r="M19" s="40" t="s">
        <v>228</v>
      </c>
      <c r="N19" s="70" t="s">
        <v>273</v>
      </c>
      <c r="O19" s="75">
        <v>5149.21</v>
      </c>
      <c r="P19" s="74"/>
      <c r="Q19" s="40" t="s">
        <v>365</v>
      </c>
      <c r="R19" s="40" t="s">
        <v>366</v>
      </c>
      <c r="S19" s="41">
        <v>43830</v>
      </c>
      <c r="T19" s="40" t="s">
        <v>345</v>
      </c>
      <c r="U19" s="74" t="s">
        <v>340</v>
      </c>
      <c r="V19" s="40" t="s">
        <v>341</v>
      </c>
      <c r="W19" s="70" t="s">
        <v>346</v>
      </c>
      <c r="X19" s="75">
        <v>460.8</v>
      </c>
    </row>
    <row r="20" spans="1:24" x14ac:dyDescent="0.3">
      <c r="A20" s="55"/>
      <c r="B20" s="59" t="s">
        <v>66</v>
      </c>
      <c r="C20" s="60">
        <v>20573.8</v>
      </c>
      <c r="D20" s="61">
        <f>SUM(C12:C20)</f>
        <v>204027.72</v>
      </c>
      <c r="E20" s="60">
        <f>A11-D20</f>
        <v>-19767.540000000008</v>
      </c>
      <c r="F20" s="62"/>
      <c r="H20" s="40" t="s">
        <v>365</v>
      </c>
      <c r="I20" s="40" t="s">
        <v>366</v>
      </c>
      <c r="J20" s="41">
        <v>43679</v>
      </c>
      <c r="K20" s="40" t="s">
        <v>274</v>
      </c>
      <c r="L20" s="74" t="s">
        <v>340</v>
      </c>
      <c r="M20" s="40" t="s">
        <v>228</v>
      </c>
      <c r="N20" s="70" t="s">
        <v>275</v>
      </c>
      <c r="O20" s="75">
        <v>5561.03</v>
      </c>
      <c r="P20" s="74"/>
      <c r="Q20" s="40" t="s">
        <v>365</v>
      </c>
      <c r="R20" s="40" t="s">
        <v>366</v>
      </c>
      <c r="S20" s="41">
        <v>43830</v>
      </c>
      <c r="T20" s="40" t="s">
        <v>349</v>
      </c>
      <c r="U20" s="74" t="s">
        <v>340</v>
      </c>
      <c r="V20" s="40" t="s">
        <v>341</v>
      </c>
      <c r="W20" s="70" t="s">
        <v>350</v>
      </c>
      <c r="X20" s="75">
        <v>16516.72</v>
      </c>
    </row>
    <row r="21" spans="1:24" x14ac:dyDescent="0.3">
      <c r="A21" s="55">
        <v>11981.06</v>
      </c>
      <c r="B21" s="56" t="s">
        <v>67</v>
      </c>
      <c r="C21" s="57"/>
      <c r="D21" s="57"/>
      <c r="E21" s="58"/>
      <c r="H21" s="40" t="s">
        <v>365</v>
      </c>
      <c r="I21" s="40" t="s">
        <v>366</v>
      </c>
      <c r="J21" s="41">
        <v>43693</v>
      </c>
      <c r="K21" s="40" t="s">
        <v>276</v>
      </c>
      <c r="L21" s="74" t="s">
        <v>340</v>
      </c>
      <c r="M21" s="40" t="s">
        <v>228</v>
      </c>
      <c r="N21" s="70" t="s">
        <v>277</v>
      </c>
      <c r="O21" s="75">
        <v>5539.19</v>
      </c>
      <c r="P21" s="74"/>
      <c r="Q21" s="40" t="s">
        <v>365</v>
      </c>
      <c r="R21" s="40" t="s">
        <v>366</v>
      </c>
      <c r="S21" s="41">
        <v>43830</v>
      </c>
      <c r="T21" s="40" t="s">
        <v>339</v>
      </c>
      <c r="U21" s="74" t="s">
        <v>340</v>
      </c>
      <c r="V21" s="40" t="s">
        <v>341</v>
      </c>
      <c r="W21" s="70" t="s">
        <v>342</v>
      </c>
      <c r="X21" s="75">
        <v>-7047.3</v>
      </c>
    </row>
    <row r="22" spans="1:24" x14ac:dyDescent="0.3">
      <c r="A22" s="55"/>
      <c r="B22" s="59" t="s">
        <v>68</v>
      </c>
      <c r="C22" s="60">
        <v>1711.58</v>
      </c>
      <c r="D22" s="61"/>
      <c r="E22" s="60"/>
      <c r="F22" s="62"/>
      <c r="H22" s="40" t="s">
        <v>365</v>
      </c>
      <c r="I22" s="40" t="s">
        <v>366</v>
      </c>
      <c r="J22" s="41">
        <v>43707</v>
      </c>
      <c r="K22" s="40" t="s">
        <v>278</v>
      </c>
      <c r="L22" s="74" t="s">
        <v>340</v>
      </c>
      <c r="M22" s="40" t="s">
        <v>228</v>
      </c>
      <c r="N22" s="70" t="s">
        <v>279</v>
      </c>
      <c r="O22" s="75">
        <v>5598</v>
      </c>
      <c r="P22" s="74"/>
      <c r="Q22" s="40" t="s">
        <v>365</v>
      </c>
      <c r="R22" s="40" t="s">
        <v>366</v>
      </c>
      <c r="S22" s="41">
        <v>43830</v>
      </c>
      <c r="T22" s="40" t="s">
        <v>343</v>
      </c>
      <c r="U22" s="74" t="s">
        <v>340</v>
      </c>
      <c r="V22" s="40" t="s">
        <v>341</v>
      </c>
      <c r="W22" s="70" t="s">
        <v>344</v>
      </c>
      <c r="X22" s="75">
        <v>-10925.52</v>
      </c>
    </row>
    <row r="23" spans="1:24" x14ac:dyDescent="0.3">
      <c r="A23" s="55"/>
      <c r="B23" s="59" t="s">
        <v>69</v>
      </c>
      <c r="C23" s="60">
        <v>1711.58</v>
      </c>
      <c r="D23" s="61"/>
      <c r="E23" s="60"/>
      <c r="F23" s="62"/>
      <c r="H23" s="40" t="s">
        <v>365</v>
      </c>
      <c r="I23" s="40" t="s">
        <v>366</v>
      </c>
      <c r="J23" s="41">
        <v>43721</v>
      </c>
      <c r="K23" s="40" t="s">
        <v>280</v>
      </c>
      <c r="L23" s="74" t="s">
        <v>340</v>
      </c>
      <c r="M23" s="40" t="s">
        <v>228</v>
      </c>
      <c r="N23" s="70" t="s">
        <v>281</v>
      </c>
      <c r="O23" s="75">
        <v>5251.21</v>
      </c>
      <c r="P23" s="74"/>
      <c r="Q23" s="40" t="s">
        <v>365</v>
      </c>
      <c r="R23" s="40" t="s">
        <v>366</v>
      </c>
      <c r="S23" s="41">
        <v>43830</v>
      </c>
      <c r="T23" s="40" t="s">
        <v>345</v>
      </c>
      <c r="U23" s="74" t="s">
        <v>340</v>
      </c>
      <c r="V23" s="40" t="s">
        <v>341</v>
      </c>
      <c r="W23" s="70" t="s">
        <v>346</v>
      </c>
      <c r="X23" s="75">
        <v>7788.54</v>
      </c>
    </row>
    <row r="24" spans="1:24" x14ac:dyDescent="0.3">
      <c r="A24" s="55"/>
      <c r="B24" s="59" t="s">
        <v>70</v>
      </c>
      <c r="C24" s="60">
        <v>1711.58</v>
      </c>
      <c r="D24" s="61"/>
      <c r="E24" s="60"/>
      <c r="F24" s="62"/>
      <c r="H24" s="40" t="s">
        <v>365</v>
      </c>
      <c r="I24" s="40" t="s">
        <v>366</v>
      </c>
      <c r="J24" s="41">
        <v>43735</v>
      </c>
      <c r="K24" s="40" t="s">
        <v>282</v>
      </c>
      <c r="L24" s="74" t="s">
        <v>340</v>
      </c>
      <c r="M24" s="40" t="s">
        <v>228</v>
      </c>
      <c r="N24" s="70" t="s">
        <v>283</v>
      </c>
      <c r="O24" s="75">
        <v>4850.37</v>
      </c>
      <c r="P24" s="74"/>
      <c r="Q24" s="40" t="s">
        <v>365</v>
      </c>
      <c r="R24" s="40" t="s">
        <v>366</v>
      </c>
      <c r="S24" s="41">
        <v>43830</v>
      </c>
      <c r="T24" s="40" t="s">
        <v>347</v>
      </c>
      <c r="U24" s="74" t="s">
        <v>340</v>
      </c>
      <c r="V24" s="40" t="s">
        <v>341</v>
      </c>
      <c r="W24" s="70" t="s">
        <v>348</v>
      </c>
      <c r="X24" s="75">
        <v>10633.9</v>
      </c>
    </row>
    <row r="25" spans="1:24" x14ac:dyDescent="0.3">
      <c r="A25" s="55"/>
      <c r="B25" s="59" t="s">
        <v>71</v>
      </c>
      <c r="C25" s="60">
        <v>1711.58</v>
      </c>
      <c r="D25" s="61"/>
      <c r="E25" s="60"/>
      <c r="F25" s="62"/>
      <c r="H25" s="40" t="s">
        <v>365</v>
      </c>
      <c r="I25" s="40" t="s">
        <v>366</v>
      </c>
      <c r="J25" s="41">
        <v>43749</v>
      </c>
      <c r="K25" s="40" t="s">
        <v>284</v>
      </c>
      <c r="L25" s="74" t="s">
        <v>340</v>
      </c>
      <c r="M25" s="40" t="s">
        <v>228</v>
      </c>
      <c r="N25" s="70" t="s">
        <v>285</v>
      </c>
      <c r="O25" s="75">
        <v>4892.8500000000004</v>
      </c>
      <c r="P25" s="74"/>
      <c r="Q25" s="40" t="s">
        <v>365</v>
      </c>
      <c r="R25" s="40" t="s">
        <v>366</v>
      </c>
      <c r="S25" s="41">
        <v>43830</v>
      </c>
      <c r="T25" s="40" t="s">
        <v>339</v>
      </c>
      <c r="U25" s="74" t="s">
        <v>340</v>
      </c>
      <c r="V25" s="40" t="s">
        <v>341</v>
      </c>
      <c r="W25" s="70" t="s">
        <v>342</v>
      </c>
      <c r="X25" s="75">
        <v>-2649.31</v>
      </c>
    </row>
    <row r="26" spans="1:24" x14ac:dyDescent="0.3">
      <c r="A26" s="55"/>
      <c r="B26" s="59" t="s">
        <v>72</v>
      </c>
      <c r="C26" s="60">
        <v>1711.58</v>
      </c>
      <c r="D26" s="61"/>
      <c r="E26" s="60"/>
      <c r="F26" s="62"/>
      <c r="H26" s="40" t="s">
        <v>365</v>
      </c>
      <c r="I26" s="40" t="s">
        <v>366</v>
      </c>
      <c r="J26" s="41">
        <v>43763</v>
      </c>
      <c r="K26" s="40" t="s">
        <v>286</v>
      </c>
      <c r="L26" s="74" t="s">
        <v>340</v>
      </c>
      <c r="M26" s="40" t="s">
        <v>228</v>
      </c>
      <c r="N26" s="70" t="s">
        <v>287</v>
      </c>
      <c r="O26" s="75">
        <v>5910.53</v>
      </c>
      <c r="P26" s="74"/>
      <c r="Q26" s="40" t="s">
        <v>365</v>
      </c>
      <c r="R26" s="40" t="s">
        <v>366</v>
      </c>
      <c r="S26" s="41">
        <v>43830</v>
      </c>
      <c r="T26" s="40" t="s">
        <v>343</v>
      </c>
      <c r="U26" s="74" t="s">
        <v>340</v>
      </c>
      <c r="V26" s="40" t="s">
        <v>341</v>
      </c>
      <c r="W26" s="70" t="s">
        <v>344</v>
      </c>
      <c r="X26" s="75">
        <v>-3370.76</v>
      </c>
    </row>
    <row r="27" spans="1:24" x14ac:dyDescent="0.3">
      <c r="A27" s="55"/>
      <c r="B27" s="59" t="s">
        <v>73</v>
      </c>
      <c r="C27" s="60">
        <v>1711.58</v>
      </c>
      <c r="D27" s="61"/>
      <c r="E27" s="60"/>
      <c r="F27" s="62"/>
      <c r="H27" s="40" t="s">
        <v>365</v>
      </c>
      <c r="I27" s="40" t="s">
        <v>366</v>
      </c>
      <c r="J27" s="41">
        <v>43777</v>
      </c>
      <c r="K27" s="40" t="s">
        <v>288</v>
      </c>
      <c r="L27" s="74" t="s">
        <v>340</v>
      </c>
      <c r="M27" s="40" t="s">
        <v>228</v>
      </c>
      <c r="N27" s="70" t="s">
        <v>289</v>
      </c>
      <c r="O27" s="75">
        <v>5908.99</v>
      </c>
      <c r="P27" s="74"/>
      <c r="Q27" s="40" t="s">
        <v>365</v>
      </c>
      <c r="R27" s="40" t="s">
        <v>366</v>
      </c>
      <c r="S27" s="41">
        <v>43830</v>
      </c>
      <c r="T27" s="40" t="s">
        <v>345</v>
      </c>
      <c r="U27" s="74" t="s">
        <v>340</v>
      </c>
      <c r="V27" s="40" t="s">
        <v>341</v>
      </c>
      <c r="W27" s="70" t="s">
        <v>346</v>
      </c>
      <c r="X27" s="75">
        <v>2232.4899999999998</v>
      </c>
    </row>
    <row r="28" spans="1:24" x14ac:dyDescent="0.3">
      <c r="A28" s="55"/>
      <c r="B28" s="59" t="s">
        <v>74</v>
      </c>
      <c r="C28" s="60">
        <v>1711.58</v>
      </c>
      <c r="D28" s="61">
        <f>SUM(C22:C28)</f>
        <v>11981.06</v>
      </c>
      <c r="E28" s="60">
        <f>D28-A21</f>
        <v>0</v>
      </c>
      <c r="F28" s="62"/>
      <c r="H28" s="40" t="s">
        <v>365</v>
      </c>
      <c r="I28" s="40" t="s">
        <v>366</v>
      </c>
      <c r="J28" s="41">
        <v>43791</v>
      </c>
      <c r="K28" s="40" t="s">
        <v>290</v>
      </c>
      <c r="L28" s="74" t="s">
        <v>340</v>
      </c>
      <c r="M28" s="40" t="s">
        <v>228</v>
      </c>
      <c r="N28" s="70" t="s">
        <v>291</v>
      </c>
      <c r="O28" s="75">
        <v>5902.91</v>
      </c>
      <c r="P28" s="74"/>
      <c r="Q28" s="40" t="s">
        <v>365</v>
      </c>
      <c r="R28" s="40" t="s">
        <v>366</v>
      </c>
      <c r="S28" s="41">
        <v>43830</v>
      </c>
      <c r="T28" s="40" t="s">
        <v>347</v>
      </c>
      <c r="U28" s="74" t="s">
        <v>340</v>
      </c>
      <c r="V28" s="40" t="s">
        <v>341</v>
      </c>
      <c r="W28" s="70" t="s">
        <v>348</v>
      </c>
      <c r="X28" s="75">
        <v>2440.5</v>
      </c>
    </row>
    <row r="29" spans="1:24" x14ac:dyDescent="0.3">
      <c r="A29" s="55">
        <v>189811.44</v>
      </c>
      <c r="B29" s="56" t="s">
        <v>75</v>
      </c>
      <c r="C29" s="57"/>
      <c r="D29" s="57"/>
      <c r="E29" s="58"/>
      <c r="H29" s="40" t="s">
        <v>365</v>
      </c>
      <c r="I29" s="40" t="s">
        <v>366</v>
      </c>
      <c r="J29" s="41">
        <v>43805</v>
      </c>
      <c r="K29" s="40" t="s">
        <v>296</v>
      </c>
      <c r="L29" s="74" t="s">
        <v>340</v>
      </c>
      <c r="M29" s="40" t="s">
        <v>228</v>
      </c>
      <c r="N29" s="70" t="s">
        <v>297</v>
      </c>
      <c r="O29" s="75">
        <v>5902.49</v>
      </c>
      <c r="P29" s="74"/>
      <c r="Q29" s="40" t="s">
        <v>365</v>
      </c>
      <c r="R29" s="40" t="s">
        <v>366</v>
      </c>
      <c r="S29" s="41">
        <v>43830</v>
      </c>
      <c r="T29" s="40" t="s">
        <v>339</v>
      </c>
      <c r="U29" s="74" t="s">
        <v>340</v>
      </c>
      <c r="V29" s="40" t="s">
        <v>341</v>
      </c>
      <c r="W29" s="70" t="s">
        <v>342</v>
      </c>
      <c r="X29" s="75">
        <v>-3247.28</v>
      </c>
    </row>
    <row r="30" spans="1:24" x14ac:dyDescent="0.3">
      <c r="A30" s="55"/>
      <c r="B30" s="63" t="s">
        <v>200</v>
      </c>
      <c r="C30" s="64">
        <v>17968.86</v>
      </c>
      <c r="D30" s="57"/>
      <c r="E30" s="58"/>
      <c r="H30" s="40" t="s">
        <v>365</v>
      </c>
      <c r="I30" s="40" t="s">
        <v>366</v>
      </c>
      <c r="J30" s="41">
        <v>43819</v>
      </c>
      <c r="K30" s="40" t="s">
        <v>318</v>
      </c>
      <c r="L30" s="74" t="s">
        <v>340</v>
      </c>
      <c r="M30" s="40" t="s">
        <v>228</v>
      </c>
      <c r="N30" s="70" t="s">
        <v>319</v>
      </c>
      <c r="O30" s="75">
        <v>5912.47</v>
      </c>
      <c r="P30" s="74"/>
      <c r="Q30" s="40" t="s">
        <v>365</v>
      </c>
      <c r="R30" s="40" t="s">
        <v>366</v>
      </c>
      <c r="S30" s="41">
        <v>43830</v>
      </c>
      <c r="T30" s="40" t="s">
        <v>343</v>
      </c>
      <c r="U30" s="74" t="s">
        <v>340</v>
      </c>
      <c r="V30" s="40" t="s">
        <v>341</v>
      </c>
      <c r="W30" s="70" t="s">
        <v>344</v>
      </c>
      <c r="X30" s="75">
        <v>-1293.46</v>
      </c>
    </row>
    <row r="31" spans="1:24" x14ac:dyDescent="0.3">
      <c r="A31" s="55"/>
      <c r="B31" s="59" t="s">
        <v>76</v>
      </c>
      <c r="C31" s="60">
        <v>15732.6</v>
      </c>
      <c r="D31" s="61"/>
      <c r="E31" s="60"/>
      <c r="F31" s="62"/>
      <c r="H31" s="40" t="s">
        <v>365</v>
      </c>
      <c r="I31" s="40" t="s">
        <v>366</v>
      </c>
      <c r="J31" s="41">
        <v>43833</v>
      </c>
      <c r="K31" s="40" t="s">
        <v>320</v>
      </c>
      <c r="L31" s="74" t="s">
        <v>340</v>
      </c>
      <c r="M31" s="40" t="s">
        <v>228</v>
      </c>
      <c r="N31" s="70" t="s">
        <v>321</v>
      </c>
      <c r="O31" s="75">
        <v>5896.43</v>
      </c>
      <c r="P31" s="74"/>
      <c r="Q31" s="40" t="s">
        <v>365</v>
      </c>
      <c r="R31" s="40" t="s">
        <v>366</v>
      </c>
      <c r="S31" s="41">
        <v>43830</v>
      </c>
      <c r="T31" s="40" t="s">
        <v>345</v>
      </c>
      <c r="U31" s="74" t="s">
        <v>340</v>
      </c>
      <c r="V31" s="40" t="s">
        <v>341</v>
      </c>
      <c r="W31" s="70" t="s">
        <v>346</v>
      </c>
      <c r="X31" s="75">
        <v>3621.73</v>
      </c>
    </row>
    <row r="32" spans="1:24" x14ac:dyDescent="0.3">
      <c r="A32" s="55"/>
      <c r="B32" s="59" t="s">
        <v>77</v>
      </c>
      <c r="C32" s="60">
        <v>20297.68</v>
      </c>
      <c r="D32" s="61"/>
      <c r="E32" s="60"/>
      <c r="F32" s="62"/>
      <c r="H32" s="40" t="s">
        <v>365</v>
      </c>
      <c r="I32" s="40" t="s">
        <v>366</v>
      </c>
      <c r="J32" s="41">
        <v>43847</v>
      </c>
      <c r="K32" s="40" t="s">
        <v>322</v>
      </c>
      <c r="L32" s="74" t="s">
        <v>340</v>
      </c>
      <c r="M32" s="40" t="s">
        <v>228</v>
      </c>
      <c r="N32" s="70" t="s">
        <v>323</v>
      </c>
      <c r="O32" s="75">
        <v>6629.04</v>
      </c>
      <c r="P32" s="74"/>
      <c r="Q32" s="40" t="s">
        <v>365</v>
      </c>
      <c r="R32" s="40" t="s">
        <v>366</v>
      </c>
      <c r="S32" s="41">
        <v>43830</v>
      </c>
      <c r="T32" s="40" t="s">
        <v>347</v>
      </c>
      <c r="U32" s="74" t="s">
        <v>340</v>
      </c>
      <c r="V32" s="40" t="s">
        <v>341</v>
      </c>
      <c r="W32" s="70" t="s">
        <v>348</v>
      </c>
      <c r="X32" s="75">
        <v>998.31</v>
      </c>
    </row>
    <row r="33" spans="1:24" x14ac:dyDescent="0.3">
      <c r="A33" s="55"/>
      <c r="B33" s="59" t="s">
        <v>78</v>
      </c>
      <c r="C33" s="60">
        <v>19377.8</v>
      </c>
      <c r="D33" s="61"/>
      <c r="E33" s="60"/>
      <c r="F33" s="62"/>
      <c r="H33" s="40" t="s">
        <v>365</v>
      </c>
      <c r="I33" s="40" t="s">
        <v>366</v>
      </c>
      <c r="J33" s="41">
        <v>43861</v>
      </c>
      <c r="K33" s="40" t="s">
        <v>324</v>
      </c>
      <c r="L33" s="74" t="s">
        <v>340</v>
      </c>
      <c r="M33" s="40" t="s">
        <v>228</v>
      </c>
      <c r="N33" s="70" t="s">
        <v>325</v>
      </c>
      <c r="O33" s="75">
        <v>6591.58</v>
      </c>
      <c r="P33" s="74"/>
      <c r="Q33" s="40" t="s">
        <v>365</v>
      </c>
      <c r="R33" s="40" t="s">
        <v>366</v>
      </c>
      <c r="S33" s="41">
        <v>43830</v>
      </c>
      <c r="T33" s="40" t="s">
        <v>339</v>
      </c>
      <c r="U33" s="74" t="s">
        <v>340</v>
      </c>
      <c r="V33" s="40" t="s">
        <v>341</v>
      </c>
      <c r="W33" s="70" t="s">
        <v>342</v>
      </c>
      <c r="X33" s="75">
        <v>-4806.5</v>
      </c>
    </row>
    <row r="34" spans="1:24" x14ac:dyDescent="0.3">
      <c r="A34" s="55"/>
      <c r="B34" s="59" t="s">
        <v>79</v>
      </c>
      <c r="C34" s="60">
        <v>17410.900000000001</v>
      </c>
      <c r="D34" s="61"/>
      <c r="E34" s="60"/>
      <c r="F34" s="62"/>
      <c r="H34" s="40" t="s">
        <v>365</v>
      </c>
      <c r="I34" s="40" t="s">
        <v>366</v>
      </c>
      <c r="J34" s="41">
        <v>43875</v>
      </c>
      <c r="K34" s="40" t="s">
        <v>328</v>
      </c>
      <c r="L34" s="74" t="s">
        <v>340</v>
      </c>
      <c r="M34" s="40" t="s">
        <v>228</v>
      </c>
      <c r="N34" s="70" t="s">
        <v>329</v>
      </c>
      <c r="O34" s="75">
        <v>6647.05</v>
      </c>
      <c r="P34" s="74"/>
      <c r="Q34" s="40" t="s">
        <v>365</v>
      </c>
      <c r="R34" s="40" t="s">
        <v>366</v>
      </c>
      <c r="S34" s="41">
        <v>43830</v>
      </c>
      <c r="T34" s="40" t="s">
        <v>343</v>
      </c>
      <c r="U34" s="74" t="s">
        <v>340</v>
      </c>
      <c r="V34" s="40" t="s">
        <v>341</v>
      </c>
      <c r="W34" s="70" t="s">
        <v>344</v>
      </c>
      <c r="X34" s="75">
        <v>-8866.91</v>
      </c>
    </row>
    <row r="35" spans="1:24" x14ac:dyDescent="0.3">
      <c r="A35" s="55"/>
      <c r="B35" s="59" t="s">
        <v>80</v>
      </c>
      <c r="C35" s="60">
        <v>21640.06</v>
      </c>
      <c r="D35" s="61"/>
      <c r="E35" s="60"/>
      <c r="F35" s="62"/>
      <c r="H35" s="40" t="s">
        <v>365</v>
      </c>
      <c r="I35" s="40" t="s">
        <v>366</v>
      </c>
      <c r="J35" s="41">
        <v>43889</v>
      </c>
      <c r="K35" s="40" t="s">
        <v>330</v>
      </c>
      <c r="L35" s="74" t="s">
        <v>340</v>
      </c>
      <c r="M35" s="40" t="s">
        <v>228</v>
      </c>
      <c r="N35" s="70" t="s">
        <v>331</v>
      </c>
      <c r="O35" s="75">
        <v>6653.2</v>
      </c>
      <c r="P35" s="74"/>
      <c r="Q35" s="40" t="s">
        <v>365</v>
      </c>
      <c r="R35" s="40" t="s">
        <v>366</v>
      </c>
      <c r="S35" s="41">
        <v>43830</v>
      </c>
      <c r="T35" s="40" t="s">
        <v>345</v>
      </c>
      <c r="U35" s="74" t="s">
        <v>340</v>
      </c>
      <c r="V35" s="40" t="s">
        <v>341</v>
      </c>
      <c r="W35" s="70" t="s">
        <v>346</v>
      </c>
      <c r="X35" s="75">
        <v>5195.3100000000004</v>
      </c>
    </row>
    <row r="36" spans="1:24" x14ac:dyDescent="0.3">
      <c r="A36" s="55"/>
      <c r="B36" s="59" t="s">
        <v>81</v>
      </c>
      <c r="C36" s="60">
        <v>19867.12</v>
      </c>
      <c r="D36" s="61"/>
      <c r="E36" s="60"/>
      <c r="F36" s="62"/>
      <c r="H36" s="40" t="s">
        <v>365</v>
      </c>
      <c r="I36" s="40" t="s">
        <v>366</v>
      </c>
      <c r="J36" s="41">
        <v>43903</v>
      </c>
      <c r="K36" s="40" t="s">
        <v>332</v>
      </c>
      <c r="L36" s="74" t="s">
        <v>340</v>
      </c>
      <c r="M36" s="40" t="s">
        <v>228</v>
      </c>
      <c r="N36" s="70" t="s">
        <v>333</v>
      </c>
      <c r="O36" s="75">
        <v>7428.6</v>
      </c>
      <c r="P36" s="74"/>
      <c r="Q36" s="40" t="s">
        <v>365</v>
      </c>
      <c r="R36" s="40" t="s">
        <v>366</v>
      </c>
      <c r="S36" s="41">
        <v>43830</v>
      </c>
      <c r="T36" s="40" t="s">
        <v>347</v>
      </c>
      <c r="U36" s="74" t="s">
        <v>340</v>
      </c>
      <c r="V36" s="40" t="s">
        <v>341</v>
      </c>
      <c r="W36" s="70" t="s">
        <v>348</v>
      </c>
      <c r="X36" s="75">
        <v>5995.98</v>
      </c>
    </row>
    <row r="37" spans="1:24" x14ac:dyDescent="0.3">
      <c r="A37" s="55"/>
      <c r="B37" s="59" t="s">
        <v>82</v>
      </c>
      <c r="C37" s="60">
        <v>24610.560000000001</v>
      </c>
      <c r="D37" s="61"/>
      <c r="E37" s="60"/>
      <c r="F37" s="62"/>
      <c r="H37" s="40" t="s">
        <v>365</v>
      </c>
      <c r="I37" s="40" t="s">
        <v>366</v>
      </c>
      <c r="J37" s="41">
        <v>43917</v>
      </c>
      <c r="K37" s="40" t="s">
        <v>334</v>
      </c>
      <c r="L37" s="74" t="s">
        <v>340</v>
      </c>
      <c r="M37" s="40" t="s">
        <v>228</v>
      </c>
      <c r="N37" s="70" t="s">
        <v>335</v>
      </c>
      <c r="O37" s="75">
        <v>7430.35</v>
      </c>
      <c r="P37" s="74"/>
      <c r="Q37" s="40" t="s">
        <v>365</v>
      </c>
      <c r="R37" s="40" t="s">
        <v>366</v>
      </c>
      <c r="S37" s="41">
        <v>43830</v>
      </c>
      <c r="T37" s="40" t="s">
        <v>345</v>
      </c>
      <c r="U37" s="74" t="s">
        <v>340</v>
      </c>
      <c r="V37" s="40" t="s">
        <v>341</v>
      </c>
      <c r="W37" s="70" t="s">
        <v>346</v>
      </c>
      <c r="X37" s="75">
        <v>3123.5</v>
      </c>
    </row>
    <row r="38" spans="1:24" x14ac:dyDescent="0.3">
      <c r="A38" s="55"/>
      <c r="B38" s="59" t="s">
        <v>83</v>
      </c>
      <c r="C38" s="60">
        <v>32905.86</v>
      </c>
      <c r="D38" s="65">
        <f>SUM(C30:C38)</f>
        <v>189811.44</v>
      </c>
      <c r="E38" s="60">
        <f>D38-A29</f>
        <v>0</v>
      </c>
      <c r="F38" s="62"/>
      <c r="H38" s="40" t="s">
        <v>365</v>
      </c>
      <c r="I38" s="40" t="s">
        <v>366</v>
      </c>
      <c r="J38" s="41">
        <v>43567</v>
      </c>
      <c r="K38" s="40" t="s">
        <v>227</v>
      </c>
      <c r="L38" s="74" t="s">
        <v>340</v>
      </c>
      <c r="M38" s="40" t="s">
        <v>228</v>
      </c>
      <c r="N38" s="70" t="s">
        <v>229</v>
      </c>
      <c r="O38" s="75">
        <v>460.81</v>
      </c>
      <c r="P38" s="74"/>
      <c r="Q38" s="40" t="s">
        <v>365</v>
      </c>
      <c r="R38" s="40" t="s">
        <v>366</v>
      </c>
      <c r="S38" s="41">
        <v>43830</v>
      </c>
      <c r="T38" s="40" t="s">
        <v>347</v>
      </c>
      <c r="U38" s="74" t="s">
        <v>340</v>
      </c>
      <c r="V38" s="40" t="s">
        <v>341</v>
      </c>
      <c r="W38" s="70" t="s">
        <v>348</v>
      </c>
      <c r="X38" s="75">
        <v>2770.7</v>
      </c>
    </row>
    <row r="39" spans="1:24" x14ac:dyDescent="0.3">
      <c r="A39" s="55">
        <v>67331.16</v>
      </c>
      <c r="B39" s="56" t="s">
        <v>84</v>
      </c>
      <c r="C39" s="57"/>
      <c r="D39" s="57"/>
      <c r="E39" s="58"/>
      <c r="H39" s="40" t="s">
        <v>365</v>
      </c>
      <c r="I39" s="40" t="s">
        <v>366</v>
      </c>
      <c r="J39" s="41">
        <v>43581</v>
      </c>
      <c r="K39" s="40" t="s">
        <v>230</v>
      </c>
      <c r="L39" s="74" t="s">
        <v>340</v>
      </c>
      <c r="M39" s="40" t="s">
        <v>228</v>
      </c>
      <c r="N39" s="70" t="s">
        <v>231</v>
      </c>
      <c r="O39" s="75">
        <v>460.81</v>
      </c>
      <c r="P39" s="74"/>
      <c r="Q39" s="40" t="s">
        <v>365</v>
      </c>
      <c r="R39" s="40" t="s">
        <v>366</v>
      </c>
      <c r="S39" s="41">
        <v>43830</v>
      </c>
      <c r="T39" s="40" t="s">
        <v>339</v>
      </c>
      <c r="U39" s="74" t="s">
        <v>340</v>
      </c>
      <c r="V39" s="40" t="s">
        <v>341</v>
      </c>
      <c r="W39" s="70" t="s">
        <v>342</v>
      </c>
      <c r="X39" s="75">
        <v>-2724.65</v>
      </c>
    </row>
    <row r="40" spans="1:24" x14ac:dyDescent="0.3">
      <c r="A40" s="55"/>
      <c r="B40" s="59" t="s">
        <v>85</v>
      </c>
      <c r="C40" s="60">
        <v>14785.68</v>
      </c>
      <c r="D40" s="61"/>
      <c r="E40" s="60"/>
      <c r="F40" s="62"/>
      <c r="H40" s="40" t="s">
        <v>365</v>
      </c>
      <c r="I40" s="40" t="s">
        <v>366</v>
      </c>
      <c r="J40" s="41">
        <v>43595</v>
      </c>
      <c r="K40" s="40" t="s">
        <v>232</v>
      </c>
      <c r="L40" s="74" t="s">
        <v>340</v>
      </c>
      <c r="M40" s="40" t="s">
        <v>228</v>
      </c>
      <c r="N40" s="70" t="s">
        <v>233</v>
      </c>
      <c r="O40" s="75">
        <v>460.81</v>
      </c>
      <c r="P40" s="74"/>
      <c r="Q40" s="40" t="s">
        <v>365</v>
      </c>
      <c r="R40" s="40" t="s">
        <v>366</v>
      </c>
      <c r="S40" s="41">
        <v>43830</v>
      </c>
      <c r="T40" s="40" t="s">
        <v>343</v>
      </c>
      <c r="U40" s="74" t="s">
        <v>340</v>
      </c>
      <c r="V40" s="40" t="s">
        <v>341</v>
      </c>
      <c r="W40" s="70" t="s">
        <v>344</v>
      </c>
      <c r="X40" s="75">
        <v>-2345.5500000000002</v>
      </c>
    </row>
    <row r="41" spans="1:24" x14ac:dyDescent="0.3">
      <c r="A41" s="55"/>
      <c r="B41" s="59" t="s">
        <v>86</v>
      </c>
      <c r="C41" s="60">
        <v>15258.36</v>
      </c>
      <c r="D41" s="61"/>
      <c r="E41" s="60"/>
      <c r="F41" s="62"/>
      <c r="H41" s="40" t="s">
        <v>365</v>
      </c>
      <c r="I41" s="40" t="s">
        <v>366</v>
      </c>
      <c r="J41" s="41">
        <v>43609</v>
      </c>
      <c r="K41" s="40" t="s">
        <v>234</v>
      </c>
      <c r="L41" s="74" t="s">
        <v>340</v>
      </c>
      <c r="M41" s="40" t="s">
        <v>228</v>
      </c>
      <c r="N41" s="70" t="s">
        <v>235</v>
      </c>
      <c r="O41" s="75">
        <v>460.81</v>
      </c>
      <c r="P41" s="74"/>
      <c r="Q41" s="40" t="s">
        <v>365</v>
      </c>
      <c r="R41" s="40" t="s">
        <v>366</v>
      </c>
      <c r="S41" s="41">
        <v>43830</v>
      </c>
      <c r="T41" s="40" t="s">
        <v>345</v>
      </c>
      <c r="U41" s="74" t="s">
        <v>340</v>
      </c>
      <c r="V41" s="40" t="s">
        <v>341</v>
      </c>
      <c r="W41" s="70" t="s">
        <v>346</v>
      </c>
      <c r="X41" s="75">
        <v>3017.7</v>
      </c>
    </row>
    <row r="42" spans="1:24" x14ac:dyDescent="0.3">
      <c r="A42" s="55"/>
      <c r="B42" s="59" t="s">
        <v>87</v>
      </c>
      <c r="C42" s="60">
        <v>16924.439999999999</v>
      </c>
      <c r="D42" s="61"/>
      <c r="E42" s="60"/>
      <c r="F42" s="62"/>
      <c r="H42" s="40" t="s">
        <v>365</v>
      </c>
      <c r="I42" s="40" t="s">
        <v>366</v>
      </c>
      <c r="J42" s="41">
        <v>43623</v>
      </c>
      <c r="K42" s="40" t="s">
        <v>236</v>
      </c>
      <c r="L42" s="74" t="s">
        <v>340</v>
      </c>
      <c r="M42" s="40" t="s">
        <v>228</v>
      </c>
      <c r="N42" s="70" t="s">
        <v>237</v>
      </c>
      <c r="O42" s="75">
        <v>460.81</v>
      </c>
      <c r="P42" s="74"/>
      <c r="Q42" s="40" t="s">
        <v>365</v>
      </c>
      <c r="R42" s="40" t="s">
        <v>366</v>
      </c>
      <c r="S42" s="41">
        <v>43830</v>
      </c>
      <c r="T42" s="40" t="s">
        <v>347</v>
      </c>
      <c r="U42" s="74" t="s">
        <v>340</v>
      </c>
      <c r="V42" s="40" t="s">
        <v>341</v>
      </c>
      <c r="W42" s="70" t="s">
        <v>348</v>
      </c>
      <c r="X42" s="75">
        <v>1911.92</v>
      </c>
    </row>
    <row r="43" spans="1:24" x14ac:dyDescent="0.3">
      <c r="A43" s="55"/>
      <c r="B43" s="59" t="s">
        <v>88</v>
      </c>
      <c r="C43" s="60">
        <v>20362.68</v>
      </c>
      <c r="D43" s="61">
        <f>SUM(C40:C43)</f>
        <v>67331.16</v>
      </c>
      <c r="E43" s="60">
        <f>D43-A39</f>
        <v>0</v>
      </c>
      <c r="F43" s="62"/>
      <c r="H43" s="40" t="s">
        <v>365</v>
      </c>
      <c r="I43" s="40" t="s">
        <v>366</v>
      </c>
      <c r="J43" s="41">
        <v>43637</v>
      </c>
      <c r="K43" s="40" t="s">
        <v>238</v>
      </c>
      <c r="L43" s="74" t="s">
        <v>340</v>
      </c>
      <c r="M43" s="40" t="s">
        <v>228</v>
      </c>
      <c r="N43" s="70" t="s">
        <v>239</v>
      </c>
      <c r="O43" s="75">
        <v>460.81</v>
      </c>
      <c r="P43" s="74"/>
      <c r="Q43" s="40" t="s">
        <v>365</v>
      </c>
      <c r="R43" s="40" t="s">
        <v>366</v>
      </c>
      <c r="S43" s="41">
        <v>43830</v>
      </c>
      <c r="T43" s="40" t="s">
        <v>339</v>
      </c>
      <c r="U43" s="74" t="s">
        <v>340</v>
      </c>
      <c r="V43" s="40" t="s">
        <v>341</v>
      </c>
      <c r="W43" s="70" t="s">
        <v>342</v>
      </c>
      <c r="X43" s="75">
        <v>-32571.71</v>
      </c>
    </row>
    <row r="44" spans="1:24" x14ac:dyDescent="0.3">
      <c r="A44" s="55">
        <v>82206.8</v>
      </c>
      <c r="B44" s="56" t="s">
        <v>89</v>
      </c>
      <c r="C44" s="57"/>
      <c r="D44" s="57"/>
      <c r="E44" s="58"/>
      <c r="H44" s="40" t="s">
        <v>365</v>
      </c>
      <c r="I44" s="40" t="s">
        <v>366</v>
      </c>
      <c r="J44" s="41">
        <v>43651</v>
      </c>
      <c r="K44" s="40" t="s">
        <v>240</v>
      </c>
      <c r="L44" s="74" t="s">
        <v>340</v>
      </c>
      <c r="M44" s="40" t="s">
        <v>228</v>
      </c>
      <c r="N44" s="70" t="s">
        <v>241</v>
      </c>
      <c r="O44" s="75">
        <v>460.81</v>
      </c>
      <c r="P44" s="74"/>
      <c r="Q44" s="40" t="s">
        <v>365</v>
      </c>
      <c r="R44" s="40" t="s">
        <v>366</v>
      </c>
      <c r="S44" s="41">
        <v>43830</v>
      </c>
      <c r="T44" s="40" t="s">
        <v>343</v>
      </c>
      <c r="U44" s="74" t="s">
        <v>340</v>
      </c>
      <c r="V44" s="40" t="s">
        <v>341</v>
      </c>
      <c r="W44" s="70" t="s">
        <v>344</v>
      </c>
      <c r="X44" s="75">
        <v>-32949.19</v>
      </c>
    </row>
    <row r="45" spans="1:24" x14ac:dyDescent="0.3">
      <c r="A45" s="55"/>
      <c r="B45" s="59" t="s">
        <v>90</v>
      </c>
      <c r="C45" s="60">
        <v>12044.5</v>
      </c>
      <c r="D45" s="61"/>
      <c r="E45" s="60"/>
      <c r="F45" s="62"/>
      <c r="H45" s="40" t="s">
        <v>365</v>
      </c>
      <c r="I45" s="40" t="s">
        <v>366</v>
      </c>
      <c r="J45" s="41">
        <v>43665</v>
      </c>
      <c r="K45" s="40" t="s">
        <v>272</v>
      </c>
      <c r="L45" s="74" t="s">
        <v>340</v>
      </c>
      <c r="M45" s="40" t="s">
        <v>228</v>
      </c>
      <c r="N45" s="70" t="s">
        <v>273</v>
      </c>
      <c r="O45" s="75">
        <v>460.81</v>
      </c>
      <c r="P45" s="74"/>
      <c r="Q45" s="40" t="s">
        <v>365</v>
      </c>
      <c r="R45" s="40" t="s">
        <v>366</v>
      </c>
      <c r="S45" s="41">
        <v>43830</v>
      </c>
      <c r="T45" s="40" t="s">
        <v>345</v>
      </c>
      <c r="U45" s="74" t="s">
        <v>340</v>
      </c>
      <c r="V45" s="40" t="s">
        <v>341</v>
      </c>
      <c r="W45" s="70" t="s">
        <v>346</v>
      </c>
      <c r="X45" s="75">
        <v>36596.94</v>
      </c>
    </row>
    <row r="46" spans="1:24" x14ac:dyDescent="0.3">
      <c r="A46" s="55"/>
      <c r="B46" s="59" t="s">
        <v>91</v>
      </c>
      <c r="C46" s="60">
        <v>16840.2</v>
      </c>
      <c r="D46" s="61"/>
      <c r="E46" s="60"/>
      <c r="F46" s="62"/>
      <c r="H46" s="40" t="s">
        <v>365</v>
      </c>
      <c r="I46" s="40" t="s">
        <v>366</v>
      </c>
      <c r="J46" s="41">
        <v>43679</v>
      </c>
      <c r="K46" s="40" t="s">
        <v>274</v>
      </c>
      <c r="L46" s="74" t="s">
        <v>340</v>
      </c>
      <c r="M46" s="40" t="s">
        <v>228</v>
      </c>
      <c r="N46" s="70" t="s">
        <v>275</v>
      </c>
      <c r="O46" s="75">
        <v>460.81</v>
      </c>
      <c r="P46" s="74"/>
      <c r="Q46" s="40" t="s">
        <v>365</v>
      </c>
      <c r="R46" s="40" t="s">
        <v>366</v>
      </c>
      <c r="S46" s="41">
        <v>43830</v>
      </c>
      <c r="T46" s="40" t="s">
        <v>347</v>
      </c>
      <c r="U46" s="74" t="s">
        <v>340</v>
      </c>
      <c r="V46" s="40" t="s">
        <v>341</v>
      </c>
      <c r="W46" s="70" t="s">
        <v>348</v>
      </c>
      <c r="X46" s="75">
        <v>25853.94</v>
      </c>
    </row>
    <row r="47" spans="1:24" x14ac:dyDescent="0.3">
      <c r="A47" s="55"/>
      <c r="B47" s="59" t="s">
        <v>92</v>
      </c>
      <c r="C47" s="60">
        <v>16843.060000000001</v>
      </c>
      <c r="D47" s="61"/>
      <c r="E47" s="60"/>
      <c r="F47" s="62"/>
      <c r="H47" s="40" t="s">
        <v>365</v>
      </c>
      <c r="I47" s="40" t="s">
        <v>366</v>
      </c>
      <c r="J47" s="41">
        <v>43693</v>
      </c>
      <c r="K47" s="40" t="s">
        <v>276</v>
      </c>
      <c r="L47" s="74" t="s">
        <v>340</v>
      </c>
      <c r="M47" s="40" t="s">
        <v>228</v>
      </c>
      <c r="N47" s="70" t="s">
        <v>277</v>
      </c>
      <c r="O47" s="75">
        <v>460.81</v>
      </c>
      <c r="P47" s="74"/>
      <c r="Q47" s="40" t="s">
        <v>365</v>
      </c>
      <c r="R47" s="40" t="s">
        <v>366</v>
      </c>
      <c r="S47" s="41">
        <v>43830</v>
      </c>
      <c r="T47" s="40" t="s">
        <v>339</v>
      </c>
      <c r="U47" s="74" t="s">
        <v>340</v>
      </c>
      <c r="V47" s="40" t="s">
        <v>341</v>
      </c>
      <c r="W47" s="70" t="s">
        <v>342</v>
      </c>
      <c r="X47" s="75">
        <v>-3124.66</v>
      </c>
    </row>
    <row r="48" spans="1:24" x14ac:dyDescent="0.3">
      <c r="A48" s="55"/>
      <c r="B48" s="59" t="s">
        <v>93</v>
      </c>
      <c r="C48" s="60">
        <v>14783.6</v>
      </c>
      <c r="D48" s="61"/>
      <c r="E48" s="60"/>
      <c r="F48" s="62"/>
      <c r="H48" s="40" t="s">
        <v>365</v>
      </c>
      <c r="I48" s="40" t="s">
        <v>366</v>
      </c>
      <c r="J48" s="41">
        <v>43707</v>
      </c>
      <c r="K48" s="40" t="s">
        <v>278</v>
      </c>
      <c r="L48" s="74" t="s">
        <v>340</v>
      </c>
      <c r="M48" s="40" t="s">
        <v>228</v>
      </c>
      <c r="N48" s="70" t="s">
        <v>279</v>
      </c>
      <c r="O48" s="75">
        <v>460.81</v>
      </c>
      <c r="P48" s="74"/>
      <c r="Q48" s="40" t="s">
        <v>365</v>
      </c>
      <c r="R48" s="40" t="s">
        <v>366</v>
      </c>
      <c r="S48" s="41">
        <v>43830</v>
      </c>
      <c r="T48" s="40" t="s">
        <v>343</v>
      </c>
      <c r="U48" s="74" t="s">
        <v>340</v>
      </c>
      <c r="V48" s="40" t="s">
        <v>341</v>
      </c>
      <c r="W48" s="70" t="s">
        <v>344</v>
      </c>
      <c r="X48" s="75">
        <v>-5231.58</v>
      </c>
    </row>
    <row r="49" spans="1:24" x14ac:dyDescent="0.3">
      <c r="A49" s="55"/>
      <c r="B49" s="59" t="s">
        <v>94</v>
      </c>
      <c r="C49" s="60">
        <v>21695.439999999999</v>
      </c>
      <c r="D49" s="61">
        <f>SUM(C45:C49)</f>
        <v>82206.8</v>
      </c>
      <c r="E49" s="60">
        <f>D49-A44</f>
        <v>0</v>
      </c>
      <c r="F49" s="62"/>
      <c r="H49" s="40" t="s">
        <v>365</v>
      </c>
      <c r="I49" s="40" t="s">
        <v>366</v>
      </c>
      <c r="J49" s="41">
        <v>43721</v>
      </c>
      <c r="K49" s="40" t="s">
        <v>280</v>
      </c>
      <c r="L49" s="74" t="s">
        <v>340</v>
      </c>
      <c r="M49" s="40" t="s">
        <v>228</v>
      </c>
      <c r="N49" s="70" t="s">
        <v>281</v>
      </c>
      <c r="O49" s="75">
        <v>460.81</v>
      </c>
      <c r="P49" s="74"/>
      <c r="Q49" s="40" t="s">
        <v>365</v>
      </c>
      <c r="R49" s="40" t="s">
        <v>366</v>
      </c>
      <c r="S49" s="41">
        <v>43830</v>
      </c>
      <c r="T49" s="40" t="s">
        <v>345</v>
      </c>
      <c r="U49" s="74" t="s">
        <v>340</v>
      </c>
      <c r="V49" s="40" t="s">
        <v>341</v>
      </c>
      <c r="W49" s="70" t="s">
        <v>346</v>
      </c>
      <c r="X49" s="75">
        <v>3555.31</v>
      </c>
    </row>
    <row r="50" spans="1:24" x14ac:dyDescent="0.3">
      <c r="A50" s="55">
        <v>108535.44</v>
      </c>
      <c r="B50" s="56" t="s">
        <v>95</v>
      </c>
      <c r="C50" s="57"/>
      <c r="D50" s="57"/>
      <c r="E50" s="58"/>
      <c r="H50" s="40" t="s">
        <v>365</v>
      </c>
      <c r="I50" s="40" t="s">
        <v>366</v>
      </c>
      <c r="J50" s="41">
        <v>43735</v>
      </c>
      <c r="K50" s="40" t="s">
        <v>282</v>
      </c>
      <c r="L50" s="74" t="s">
        <v>340</v>
      </c>
      <c r="M50" s="40" t="s">
        <v>228</v>
      </c>
      <c r="N50" s="70" t="s">
        <v>283</v>
      </c>
      <c r="O50" s="75">
        <v>460.81</v>
      </c>
      <c r="P50" s="74"/>
      <c r="Q50" s="40" t="s">
        <v>365</v>
      </c>
      <c r="R50" s="40" t="s">
        <v>366</v>
      </c>
      <c r="S50" s="41">
        <v>43830</v>
      </c>
      <c r="T50" s="40" t="s">
        <v>347</v>
      </c>
      <c r="U50" s="74" t="s">
        <v>340</v>
      </c>
      <c r="V50" s="40" t="s">
        <v>341</v>
      </c>
      <c r="W50" s="70" t="s">
        <v>348</v>
      </c>
      <c r="X50" s="75">
        <v>4068.23</v>
      </c>
    </row>
    <row r="51" spans="1:24" x14ac:dyDescent="0.3">
      <c r="A51" s="55"/>
      <c r="B51" s="59" t="s">
        <v>96</v>
      </c>
      <c r="C51" s="60">
        <v>16920.8</v>
      </c>
      <c r="D51" s="61"/>
      <c r="E51" s="60"/>
      <c r="F51" s="62"/>
      <c r="H51" s="40" t="s">
        <v>365</v>
      </c>
      <c r="I51" s="40" t="s">
        <v>366</v>
      </c>
      <c r="J51" s="41">
        <v>43749</v>
      </c>
      <c r="K51" s="40" t="s">
        <v>284</v>
      </c>
      <c r="L51" s="74" t="s">
        <v>340</v>
      </c>
      <c r="M51" s="40" t="s">
        <v>228</v>
      </c>
      <c r="N51" s="70" t="s">
        <v>285</v>
      </c>
      <c r="O51" s="75">
        <v>460.81</v>
      </c>
      <c r="P51" s="74"/>
      <c r="Q51" s="40" t="s">
        <v>365</v>
      </c>
      <c r="R51" s="40" t="s">
        <v>366</v>
      </c>
      <c r="S51" s="41">
        <v>43830</v>
      </c>
      <c r="T51" s="40" t="s">
        <v>339</v>
      </c>
      <c r="U51" s="74" t="s">
        <v>340</v>
      </c>
      <c r="V51" s="40" t="s">
        <v>341</v>
      </c>
      <c r="W51" s="70" t="s">
        <v>342</v>
      </c>
      <c r="X51" s="75">
        <v>-31810.47</v>
      </c>
    </row>
    <row r="52" spans="1:24" x14ac:dyDescent="0.3">
      <c r="A52" s="55"/>
      <c r="B52" s="59" t="s">
        <v>97</v>
      </c>
      <c r="C52" s="60">
        <v>16979.3</v>
      </c>
      <c r="D52" s="61"/>
      <c r="E52" s="60"/>
      <c r="F52" s="62"/>
      <c r="H52" s="40" t="s">
        <v>365</v>
      </c>
      <c r="I52" s="40" t="s">
        <v>366</v>
      </c>
      <c r="J52" s="41">
        <v>43763</v>
      </c>
      <c r="K52" s="40" t="s">
        <v>286</v>
      </c>
      <c r="L52" s="74" t="s">
        <v>340</v>
      </c>
      <c r="M52" s="40" t="s">
        <v>228</v>
      </c>
      <c r="N52" s="70" t="s">
        <v>287</v>
      </c>
      <c r="O52" s="75">
        <v>460.81</v>
      </c>
      <c r="P52" s="74"/>
      <c r="Q52" s="40" t="s">
        <v>365</v>
      </c>
      <c r="R52" s="40" t="s">
        <v>366</v>
      </c>
      <c r="S52" s="41">
        <v>43830</v>
      </c>
      <c r="T52" s="40" t="s">
        <v>343</v>
      </c>
      <c r="U52" s="74" t="s">
        <v>340</v>
      </c>
      <c r="V52" s="40" t="s">
        <v>341</v>
      </c>
      <c r="W52" s="70" t="s">
        <v>344</v>
      </c>
      <c r="X52" s="75">
        <v>-24656.42</v>
      </c>
    </row>
    <row r="53" spans="1:24" x14ac:dyDescent="0.3">
      <c r="A53" s="55"/>
      <c r="B53" s="59" t="s">
        <v>98</v>
      </c>
      <c r="C53" s="60">
        <v>21622.38</v>
      </c>
      <c r="F53" s="62"/>
      <c r="H53" s="40" t="s">
        <v>365</v>
      </c>
      <c r="I53" s="40" t="s">
        <v>366</v>
      </c>
      <c r="J53" s="41">
        <v>43777</v>
      </c>
      <c r="K53" s="40" t="s">
        <v>288</v>
      </c>
      <c r="L53" s="74" t="s">
        <v>340</v>
      </c>
      <c r="M53" s="40" t="s">
        <v>228</v>
      </c>
      <c r="N53" s="70" t="s">
        <v>289</v>
      </c>
      <c r="O53" s="75">
        <v>460.81</v>
      </c>
      <c r="P53" s="74"/>
      <c r="Q53" s="40" t="s">
        <v>365</v>
      </c>
      <c r="R53" s="40" t="s">
        <v>366</v>
      </c>
      <c r="S53" s="41">
        <v>43830</v>
      </c>
      <c r="T53" s="40" t="s">
        <v>343</v>
      </c>
      <c r="U53" s="74" t="s">
        <v>340</v>
      </c>
      <c r="V53" s="40" t="s">
        <v>341</v>
      </c>
      <c r="W53" s="70" t="s">
        <v>344</v>
      </c>
      <c r="X53" s="75">
        <v>-2375.52</v>
      </c>
    </row>
    <row r="54" spans="1:24" x14ac:dyDescent="0.3">
      <c r="A54" s="55"/>
      <c r="B54" s="63" t="s">
        <v>201</v>
      </c>
      <c r="C54" s="64">
        <v>12885.6</v>
      </c>
      <c r="D54" s="61"/>
      <c r="E54" s="60"/>
      <c r="F54" s="62"/>
      <c r="H54" s="40" t="s">
        <v>365</v>
      </c>
      <c r="I54" s="40" t="s">
        <v>366</v>
      </c>
      <c r="J54" s="41">
        <v>43791</v>
      </c>
      <c r="K54" s="40" t="s">
        <v>290</v>
      </c>
      <c r="L54" s="74" t="s">
        <v>340</v>
      </c>
      <c r="M54" s="40" t="s">
        <v>228</v>
      </c>
      <c r="N54" s="70" t="s">
        <v>291</v>
      </c>
      <c r="O54" s="75">
        <v>460.81</v>
      </c>
      <c r="P54" s="74"/>
      <c r="Q54" s="40" t="s">
        <v>365</v>
      </c>
      <c r="R54" s="40" t="s">
        <v>366</v>
      </c>
      <c r="S54" s="41">
        <v>43830</v>
      </c>
      <c r="T54" s="40" t="s">
        <v>345</v>
      </c>
      <c r="U54" s="74" t="s">
        <v>340</v>
      </c>
      <c r="V54" s="40" t="s">
        <v>341</v>
      </c>
      <c r="W54" s="70" t="s">
        <v>346</v>
      </c>
      <c r="X54" s="75">
        <v>36251.9</v>
      </c>
    </row>
    <row r="55" spans="1:24" x14ac:dyDescent="0.3">
      <c r="A55" s="55"/>
      <c r="B55" s="63" t="s">
        <v>202</v>
      </c>
      <c r="C55" s="64">
        <v>17430.400000000001</v>
      </c>
      <c r="D55" s="61"/>
      <c r="E55" s="60"/>
      <c r="F55" s="62"/>
      <c r="H55" s="40" t="s">
        <v>365</v>
      </c>
      <c r="I55" s="40" t="s">
        <v>366</v>
      </c>
      <c r="J55" s="41">
        <v>43805</v>
      </c>
      <c r="K55" s="40" t="s">
        <v>296</v>
      </c>
      <c r="L55" s="74" t="s">
        <v>340</v>
      </c>
      <c r="M55" s="40" t="s">
        <v>228</v>
      </c>
      <c r="N55" s="70" t="s">
        <v>297</v>
      </c>
      <c r="O55" s="75">
        <v>460.81</v>
      </c>
      <c r="P55" s="74"/>
      <c r="Q55" s="40" t="s">
        <v>365</v>
      </c>
      <c r="R55" s="40" t="s">
        <v>366</v>
      </c>
      <c r="S55" s="41">
        <v>43830</v>
      </c>
      <c r="T55" s="40" t="s">
        <v>347</v>
      </c>
      <c r="U55" s="74" t="s">
        <v>340</v>
      </c>
      <c r="V55" s="40" t="s">
        <v>341</v>
      </c>
      <c r="W55" s="70" t="s">
        <v>348</v>
      </c>
      <c r="X55" s="75">
        <v>27267.31</v>
      </c>
    </row>
    <row r="56" spans="1:24" x14ac:dyDescent="0.3">
      <c r="A56" s="55"/>
      <c r="B56" s="63" t="s">
        <v>203</v>
      </c>
      <c r="C56" s="64">
        <v>18536.96</v>
      </c>
      <c r="D56" s="61"/>
      <c r="E56" s="60"/>
      <c r="F56" s="62"/>
      <c r="H56" s="40" t="s">
        <v>365</v>
      </c>
      <c r="I56" s="40" t="s">
        <v>366</v>
      </c>
      <c r="J56" s="41">
        <v>43819</v>
      </c>
      <c r="K56" s="40" t="s">
        <v>318</v>
      </c>
      <c r="L56" s="74" t="s">
        <v>340</v>
      </c>
      <c r="M56" s="40" t="s">
        <v>228</v>
      </c>
      <c r="N56" s="70" t="s">
        <v>319</v>
      </c>
      <c r="O56" s="75">
        <v>460.81</v>
      </c>
      <c r="P56" s="74"/>
      <c r="Q56" s="40" t="s">
        <v>365</v>
      </c>
      <c r="R56" s="40" t="s">
        <v>366</v>
      </c>
      <c r="S56" s="41">
        <v>43830</v>
      </c>
      <c r="T56" s="40" t="s">
        <v>339</v>
      </c>
      <c r="U56" s="74" t="s">
        <v>340</v>
      </c>
      <c r="V56" s="40" t="s">
        <v>341</v>
      </c>
      <c r="W56" s="70" t="s">
        <v>342</v>
      </c>
      <c r="X56" s="75">
        <v>-8962.6</v>
      </c>
    </row>
    <row r="57" spans="1:24" x14ac:dyDescent="0.3">
      <c r="A57" s="55"/>
      <c r="B57" s="95" t="s">
        <v>204</v>
      </c>
      <c r="C57" s="64">
        <v>4160</v>
      </c>
      <c r="D57" s="61">
        <f>SUM(C51:C57)</f>
        <v>108535.44</v>
      </c>
      <c r="E57" s="60">
        <f>D57-A50</f>
        <v>0</v>
      </c>
      <c r="F57" s="62"/>
      <c r="H57" s="40" t="s">
        <v>365</v>
      </c>
      <c r="I57" s="40" t="s">
        <v>366</v>
      </c>
      <c r="J57" s="41">
        <v>43833</v>
      </c>
      <c r="K57" s="40" t="s">
        <v>320</v>
      </c>
      <c r="L57" s="74" t="s">
        <v>340</v>
      </c>
      <c r="M57" s="40" t="s">
        <v>228</v>
      </c>
      <c r="N57" s="70" t="s">
        <v>321</v>
      </c>
      <c r="O57" s="75">
        <v>460.81</v>
      </c>
      <c r="P57" s="74"/>
      <c r="Q57" s="40" t="s">
        <v>365</v>
      </c>
      <c r="R57" s="40" t="s">
        <v>366</v>
      </c>
      <c r="S57" s="41">
        <v>43830</v>
      </c>
      <c r="T57" s="40" t="s">
        <v>343</v>
      </c>
      <c r="U57" s="74" t="s">
        <v>340</v>
      </c>
      <c r="V57" s="40" t="s">
        <v>341</v>
      </c>
      <c r="W57" s="70" t="s">
        <v>344</v>
      </c>
      <c r="X57" s="75">
        <v>-6559.32</v>
      </c>
    </row>
    <row r="58" spans="1:24" x14ac:dyDescent="0.3">
      <c r="A58" s="55">
        <v>69655.3</v>
      </c>
      <c r="B58" s="66"/>
      <c r="C58" s="57"/>
      <c r="D58" s="57"/>
      <c r="E58" s="58"/>
      <c r="H58" s="40" t="s">
        <v>365</v>
      </c>
      <c r="I58" s="40" t="s">
        <v>366</v>
      </c>
      <c r="J58" s="41">
        <v>43847</v>
      </c>
      <c r="K58" s="40" t="s">
        <v>322</v>
      </c>
      <c r="L58" s="74" t="s">
        <v>340</v>
      </c>
      <c r="M58" s="40" t="s">
        <v>228</v>
      </c>
      <c r="N58" s="70" t="s">
        <v>323</v>
      </c>
      <c r="O58" s="75">
        <v>394.98</v>
      </c>
      <c r="P58" s="74"/>
      <c r="Q58" s="40" t="s">
        <v>365</v>
      </c>
      <c r="R58" s="40" t="s">
        <v>366</v>
      </c>
      <c r="S58" s="41">
        <v>43830</v>
      </c>
      <c r="T58" s="40" t="s">
        <v>345</v>
      </c>
      <c r="U58" s="74" t="s">
        <v>340</v>
      </c>
      <c r="V58" s="40" t="s">
        <v>341</v>
      </c>
      <c r="W58" s="70" t="s">
        <v>346</v>
      </c>
      <c r="X58" s="75">
        <v>9928.3700000000008</v>
      </c>
    </row>
    <row r="59" spans="1:24" x14ac:dyDescent="0.3">
      <c r="A59" s="55"/>
      <c r="B59" s="59" t="s">
        <v>99</v>
      </c>
      <c r="C59" s="60">
        <v>21206.38</v>
      </c>
      <c r="D59" s="61"/>
      <c r="E59" s="60"/>
      <c r="F59" s="62"/>
      <c r="H59" s="40" t="s">
        <v>365</v>
      </c>
      <c r="I59" s="40" t="s">
        <v>366</v>
      </c>
      <c r="J59" s="41">
        <v>43861</v>
      </c>
      <c r="K59" s="40" t="s">
        <v>324</v>
      </c>
      <c r="L59" s="74" t="s">
        <v>340</v>
      </c>
      <c r="M59" s="40" t="s">
        <v>228</v>
      </c>
      <c r="N59" s="70" t="s">
        <v>325</v>
      </c>
      <c r="O59" s="75">
        <v>394.98</v>
      </c>
      <c r="P59" s="74"/>
      <c r="Q59" s="40" t="s">
        <v>365</v>
      </c>
      <c r="R59" s="40" t="s">
        <v>366</v>
      </c>
      <c r="S59" s="41">
        <v>43830</v>
      </c>
      <c r="T59" s="40" t="s">
        <v>347</v>
      </c>
      <c r="U59" s="74" t="s">
        <v>340</v>
      </c>
      <c r="V59" s="40" t="s">
        <v>341</v>
      </c>
      <c r="W59" s="70" t="s">
        <v>348</v>
      </c>
      <c r="X59" s="75">
        <v>7404.45</v>
      </c>
    </row>
    <row r="60" spans="1:24" x14ac:dyDescent="0.3">
      <c r="A60" s="55"/>
      <c r="B60" s="59" t="s">
        <v>100</v>
      </c>
      <c r="C60" s="60">
        <v>28864.94</v>
      </c>
      <c r="D60" s="61"/>
      <c r="E60" s="60"/>
      <c r="F60" s="62"/>
      <c r="H60" s="40" t="s">
        <v>365</v>
      </c>
      <c r="I60" s="40" t="s">
        <v>366</v>
      </c>
      <c r="J60" s="41">
        <v>43875</v>
      </c>
      <c r="K60" s="40" t="s">
        <v>328</v>
      </c>
      <c r="L60" s="74" t="s">
        <v>340</v>
      </c>
      <c r="M60" s="40" t="s">
        <v>228</v>
      </c>
      <c r="N60" s="70" t="s">
        <v>329</v>
      </c>
      <c r="O60" s="75">
        <v>394.98</v>
      </c>
      <c r="P60" s="74"/>
      <c r="Q60" s="40" t="s">
        <v>365</v>
      </c>
      <c r="R60" s="40" t="s">
        <v>366</v>
      </c>
      <c r="S60" s="41">
        <v>43830</v>
      </c>
      <c r="T60" s="40" t="s">
        <v>343</v>
      </c>
      <c r="U60" s="74" t="s">
        <v>340</v>
      </c>
      <c r="V60" s="40" t="s">
        <v>341</v>
      </c>
      <c r="W60" s="70" t="s">
        <v>344</v>
      </c>
      <c r="X60" s="75">
        <v>-24733.5</v>
      </c>
    </row>
    <row r="61" spans="1:24" x14ac:dyDescent="0.3">
      <c r="A61" s="55"/>
      <c r="B61" s="59" t="s">
        <v>101</v>
      </c>
      <c r="C61" s="60">
        <v>19583.98</v>
      </c>
      <c r="D61" s="61">
        <f>SUM(C59:C61)</f>
        <v>69655.3</v>
      </c>
      <c r="E61" s="60">
        <f>D61-A58</f>
        <v>0</v>
      </c>
      <c r="F61" s="62"/>
      <c r="H61" s="40" t="s">
        <v>365</v>
      </c>
      <c r="I61" s="40" t="s">
        <v>366</v>
      </c>
      <c r="J61" s="41">
        <v>43889</v>
      </c>
      <c r="K61" s="40" t="s">
        <v>330</v>
      </c>
      <c r="L61" s="74" t="s">
        <v>340</v>
      </c>
      <c r="M61" s="40" t="s">
        <v>228</v>
      </c>
      <c r="N61" s="70" t="s">
        <v>331</v>
      </c>
      <c r="O61" s="75">
        <v>394.98</v>
      </c>
      <c r="P61" s="74"/>
      <c r="Q61" s="40" t="s">
        <v>365</v>
      </c>
      <c r="R61" s="40" t="s">
        <v>366</v>
      </c>
      <c r="S61" s="41">
        <v>43830</v>
      </c>
      <c r="T61" s="40" t="s">
        <v>345</v>
      </c>
      <c r="U61" s="74" t="s">
        <v>340</v>
      </c>
      <c r="V61" s="40" t="s">
        <v>341</v>
      </c>
      <c r="W61" s="70" t="s">
        <v>346</v>
      </c>
      <c r="X61" s="75">
        <v>17852.36</v>
      </c>
    </row>
    <row r="62" spans="1:24" x14ac:dyDescent="0.3">
      <c r="A62" s="55">
        <v>69001.66</v>
      </c>
      <c r="B62" s="56" t="s">
        <v>102</v>
      </c>
      <c r="C62" s="57"/>
      <c r="D62" s="57"/>
      <c r="H62" s="40" t="s">
        <v>365</v>
      </c>
      <c r="I62" s="40" t="s">
        <v>366</v>
      </c>
      <c r="J62" s="41">
        <v>43903</v>
      </c>
      <c r="K62" s="40" t="s">
        <v>332</v>
      </c>
      <c r="L62" s="74" t="s">
        <v>340</v>
      </c>
      <c r="M62" s="40" t="s">
        <v>228</v>
      </c>
      <c r="N62" s="70" t="s">
        <v>333</v>
      </c>
      <c r="O62" s="75">
        <v>460.81</v>
      </c>
      <c r="P62" s="74"/>
      <c r="Q62" s="40" t="s">
        <v>365</v>
      </c>
      <c r="R62" s="40" t="s">
        <v>366</v>
      </c>
      <c r="S62" s="41">
        <v>43830</v>
      </c>
      <c r="T62" s="40" t="s">
        <v>347</v>
      </c>
      <c r="U62" s="74" t="s">
        <v>340</v>
      </c>
      <c r="V62" s="40" t="s">
        <v>341</v>
      </c>
      <c r="W62" s="70" t="s">
        <v>348</v>
      </c>
      <c r="X62" s="75">
        <v>22677.58</v>
      </c>
    </row>
    <row r="63" spans="1:24" x14ac:dyDescent="0.3">
      <c r="A63" s="55"/>
      <c r="B63" s="66" t="s">
        <v>205</v>
      </c>
      <c r="C63" s="64">
        <v>14161.68</v>
      </c>
      <c r="D63" s="57"/>
      <c r="E63" s="58"/>
      <c r="H63" s="40" t="s">
        <v>365</v>
      </c>
      <c r="I63" s="40" t="s">
        <v>366</v>
      </c>
      <c r="J63" s="41">
        <v>43917</v>
      </c>
      <c r="K63" s="40" t="s">
        <v>334</v>
      </c>
      <c r="L63" s="74" t="s">
        <v>340</v>
      </c>
      <c r="M63" s="40" t="s">
        <v>228</v>
      </c>
      <c r="N63" s="70" t="s">
        <v>335</v>
      </c>
      <c r="O63" s="75">
        <v>460.81</v>
      </c>
      <c r="P63" s="74"/>
      <c r="Q63" s="40" t="s">
        <v>365</v>
      </c>
      <c r="R63" s="40" t="s">
        <v>366</v>
      </c>
      <c r="S63" s="41">
        <v>43830</v>
      </c>
      <c r="T63" s="40" t="s">
        <v>349</v>
      </c>
      <c r="U63" s="74" t="s">
        <v>340</v>
      </c>
      <c r="V63" s="40" t="s">
        <v>341</v>
      </c>
      <c r="W63" s="70" t="s">
        <v>350</v>
      </c>
      <c r="X63" s="75">
        <v>-16516.72</v>
      </c>
    </row>
    <row r="64" spans="1:24" x14ac:dyDescent="0.3">
      <c r="A64" s="55"/>
      <c r="B64" s="66" t="s">
        <v>206</v>
      </c>
      <c r="C64" s="64">
        <v>15656.16</v>
      </c>
      <c r="D64" s="57"/>
      <c r="E64" s="58"/>
      <c r="H64" s="40" t="s">
        <v>365</v>
      </c>
      <c r="I64" s="40" t="s">
        <v>366</v>
      </c>
      <c r="J64" s="41">
        <v>43567</v>
      </c>
      <c r="K64" s="40" t="s">
        <v>227</v>
      </c>
      <c r="L64" s="74" t="s">
        <v>340</v>
      </c>
      <c r="M64" s="40" t="s">
        <v>228</v>
      </c>
      <c r="N64" s="70" t="s">
        <v>229</v>
      </c>
      <c r="O64" s="75">
        <v>7268.76</v>
      </c>
    </row>
    <row r="65" spans="1:15" x14ac:dyDescent="0.3">
      <c r="A65" s="55"/>
      <c r="B65" s="66" t="s">
        <v>207</v>
      </c>
      <c r="C65" s="64">
        <v>14167.14</v>
      </c>
      <c r="D65" s="57"/>
      <c r="E65" s="58"/>
      <c r="H65" s="40" t="s">
        <v>365</v>
      </c>
      <c r="I65" s="40" t="s">
        <v>366</v>
      </c>
      <c r="J65" s="41">
        <v>43581</v>
      </c>
      <c r="K65" s="40" t="s">
        <v>230</v>
      </c>
      <c r="L65" s="74" t="s">
        <v>340</v>
      </c>
      <c r="M65" s="40" t="s">
        <v>228</v>
      </c>
      <c r="N65" s="70" t="s">
        <v>231</v>
      </c>
      <c r="O65" s="75">
        <v>7268.78</v>
      </c>
    </row>
    <row r="66" spans="1:15" x14ac:dyDescent="0.3">
      <c r="A66" s="55"/>
      <c r="B66" s="66" t="s">
        <v>208</v>
      </c>
      <c r="C66" s="64">
        <v>15565.68</v>
      </c>
      <c r="D66" s="57"/>
      <c r="E66" s="58"/>
      <c r="H66" s="40" t="s">
        <v>365</v>
      </c>
      <c r="I66" s="40" t="s">
        <v>366</v>
      </c>
      <c r="J66" s="41">
        <v>43595</v>
      </c>
      <c r="K66" s="40" t="s">
        <v>232</v>
      </c>
      <c r="L66" s="74" t="s">
        <v>340</v>
      </c>
      <c r="M66" s="40" t="s">
        <v>228</v>
      </c>
      <c r="N66" s="70" t="s">
        <v>233</v>
      </c>
      <c r="O66" s="75">
        <v>7268.77</v>
      </c>
    </row>
    <row r="67" spans="1:15" x14ac:dyDescent="0.3">
      <c r="A67" s="55"/>
      <c r="B67" s="66" t="s">
        <v>209</v>
      </c>
      <c r="C67" s="64">
        <v>9360</v>
      </c>
      <c r="D67" s="67">
        <f>SUM(C63:C67)</f>
        <v>68910.66</v>
      </c>
      <c r="E67" s="58">
        <f>D67-A62</f>
        <v>-91</v>
      </c>
      <c r="H67" s="40" t="s">
        <v>365</v>
      </c>
      <c r="I67" s="40" t="s">
        <v>366</v>
      </c>
      <c r="J67" s="41">
        <v>43609</v>
      </c>
      <c r="K67" s="40" t="s">
        <v>234</v>
      </c>
      <c r="L67" s="74" t="s">
        <v>340</v>
      </c>
      <c r="M67" s="40" t="s">
        <v>228</v>
      </c>
      <c r="N67" s="70" t="s">
        <v>235</v>
      </c>
      <c r="O67" s="75">
        <v>7268.77</v>
      </c>
    </row>
    <row r="68" spans="1:15" x14ac:dyDescent="0.3">
      <c r="A68" s="55">
        <v>747769.88</v>
      </c>
      <c r="B68" s="56" t="s">
        <v>103</v>
      </c>
      <c r="C68" s="57"/>
      <c r="D68" s="57"/>
      <c r="E68" s="58"/>
      <c r="H68" s="40" t="s">
        <v>365</v>
      </c>
      <c r="I68" s="40" t="s">
        <v>366</v>
      </c>
      <c r="J68" s="41">
        <v>43623</v>
      </c>
      <c r="K68" s="40" t="s">
        <v>236</v>
      </c>
      <c r="L68" s="74" t="s">
        <v>340</v>
      </c>
      <c r="M68" s="40" t="s">
        <v>228</v>
      </c>
      <c r="N68" s="70" t="s">
        <v>237</v>
      </c>
      <c r="O68" s="75">
        <v>7268.8</v>
      </c>
    </row>
    <row r="69" spans="1:15" x14ac:dyDescent="0.3">
      <c r="A69" s="55"/>
      <c r="B69" s="59" t="s">
        <v>104</v>
      </c>
      <c r="C69" s="60">
        <v>59691.839999999997</v>
      </c>
      <c r="D69" s="61"/>
      <c r="E69" s="60"/>
      <c r="F69" s="62"/>
      <c r="H69" s="40" t="s">
        <v>365</v>
      </c>
      <c r="I69" s="40" t="s">
        <v>366</v>
      </c>
      <c r="J69" s="41">
        <v>43637</v>
      </c>
      <c r="K69" s="40" t="s">
        <v>238</v>
      </c>
      <c r="L69" s="74" t="s">
        <v>340</v>
      </c>
      <c r="M69" s="40" t="s">
        <v>228</v>
      </c>
      <c r="N69" s="70" t="s">
        <v>239</v>
      </c>
      <c r="O69" s="75">
        <v>7268.79</v>
      </c>
    </row>
    <row r="70" spans="1:15" x14ac:dyDescent="0.3">
      <c r="A70" s="55"/>
      <c r="B70" s="59" t="s">
        <v>105</v>
      </c>
      <c r="C70" s="60">
        <v>74374.039999999994</v>
      </c>
      <c r="F70" s="62"/>
      <c r="H70" s="40" t="s">
        <v>365</v>
      </c>
      <c r="I70" s="40" t="s">
        <v>366</v>
      </c>
      <c r="J70" s="41">
        <v>43651</v>
      </c>
      <c r="K70" s="40" t="s">
        <v>240</v>
      </c>
      <c r="L70" s="74" t="s">
        <v>340</v>
      </c>
      <c r="M70" s="40" t="s">
        <v>228</v>
      </c>
      <c r="N70" s="70" t="s">
        <v>241</v>
      </c>
      <c r="O70" s="75">
        <v>10110.5</v>
      </c>
    </row>
    <row r="71" spans="1:15" x14ac:dyDescent="0.3">
      <c r="A71" s="55"/>
      <c r="B71" s="63" t="s">
        <v>210</v>
      </c>
      <c r="C71" s="64">
        <v>56139.199999999997</v>
      </c>
      <c r="D71" s="61"/>
      <c r="E71" s="60"/>
      <c r="F71" s="62"/>
      <c r="H71" s="40" t="s">
        <v>365</v>
      </c>
      <c r="I71" s="40" t="s">
        <v>366</v>
      </c>
      <c r="J71" s="41">
        <v>43665</v>
      </c>
      <c r="K71" s="40" t="s">
        <v>272</v>
      </c>
      <c r="L71" s="74" t="s">
        <v>340</v>
      </c>
      <c r="M71" s="40" t="s">
        <v>228</v>
      </c>
      <c r="N71" s="70" t="s">
        <v>273</v>
      </c>
      <c r="O71" s="75">
        <v>6517.72</v>
      </c>
    </row>
    <row r="72" spans="1:15" x14ac:dyDescent="0.3">
      <c r="A72" s="55"/>
      <c r="B72" s="63" t="s">
        <v>211</v>
      </c>
      <c r="C72" s="64">
        <v>55369.599999999999</v>
      </c>
      <c r="D72" s="61"/>
      <c r="E72" s="60"/>
      <c r="F72" s="62"/>
      <c r="H72" s="40" t="s">
        <v>365</v>
      </c>
      <c r="I72" s="40" t="s">
        <v>366</v>
      </c>
      <c r="J72" s="41">
        <v>43679</v>
      </c>
      <c r="K72" s="40" t="s">
        <v>274</v>
      </c>
      <c r="L72" s="74" t="s">
        <v>340</v>
      </c>
      <c r="M72" s="40" t="s">
        <v>228</v>
      </c>
      <c r="N72" s="70" t="s">
        <v>275</v>
      </c>
      <c r="O72" s="75">
        <v>6517.71</v>
      </c>
    </row>
    <row r="73" spans="1:15" x14ac:dyDescent="0.3">
      <c r="A73" s="55"/>
      <c r="B73" s="63" t="s">
        <v>212</v>
      </c>
      <c r="C73" s="64">
        <v>53851.199999999997</v>
      </c>
      <c r="D73" s="61"/>
      <c r="E73" s="60"/>
      <c r="F73" s="62"/>
      <c r="H73" s="40" t="s">
        <v>365</v>
      </c>
      <c r="I73" s="40" t="s">
        <v>366</v>
      </c>
      <c r="J73" s="41">
        <v>43693</v>
      </c>
      <c r="K73" s="40" t="s">
        <v>276</v>
      </c>
      <c r="L73" s="74" t="s">
        <v>340</v>
      </c>
      <c r="M73" s="40" t="s">
        <v>228</v>
      </c>
      <c r="N73" s="70" t="s">
        <v>277</v>
      </c>
      <c r="O73" s="75">
        <v>6517.7</v>
      </c>
    </row>
    <row r="74" spans="1:15" x14ac:dyDescent="0.3">
      <c r="A74" s="55"/>
      <c r="B74" s="63" t="s">
        <v>213</v>
      </c>
      <c r="C74" s="64">
        <v>58427.199999999997</v>
      </c>
      <c r="D74" s="61"/>
      <c r="E74" s="60"/>
      <c r="F74" s="62"/>
      <c r="H74" s="40" t="s">
        <v>365</v>
      </c>
      <c r="I74" s="40" t="s">
        <v>366</v>
      </c>
      <c r="J74" s="41">
        <v>43707</v>
      </c>
      <c r="K74" s="40" t="s">
        <v>278</v>
      </c>
      <c r="L74" s="74" t="s">
        <v>340</v>
      </c>
      <c r="M74" s="40" t="s">
        <v>228</v>
      </c>
      <c r="N74" s="70" t="s">
        <v>279</v>
      </c>
      <c r="O74" s="75">
        <v>6517.71</v>
      </c>
    </row>
    <row r="75" spans="1:15" x14ac:dyDescent="0.3">
      <c r="A75" s="55"/>
      <c r="B75" s="63" t="s">
        <v>214</v>
      </c>
      <c r="C75" s="64">
        <v>54849.599999999999</v>
      </c>
      <c r="D75" s="61"/>
      <c r="E75" s="60"/>
      <c r="F75" s="62"/>
      <c r="H75" s="40" t="s">
        <v>365</v>
      </c>
      <c r="I75" s="40" t="s">
        <v>366</v>
      </c>
      <c r="J75" s="41">
        <v>43721</v>
      </c>
      <c r="K75" s="40" t="s">
        <v>280</v>
      </c>
      <c r="L75" s="74" t="s">
        <v>340</v>
      </c>
      <c r="M75" s="40" t="s">
        <v>228</v>
      </c>
      <c r="N75" s="70" t="s">
        <v>281</v>
      </c>
      <c r="O75" s="75">
        <v>6517.68</v>
      </c>
    </row>
    <row r="76" spans="1:15" x14ac:dyDescent="0.3">
      <c r="A76" s="55"/>
      <c r="B76" s="63" t="s">
        <v>215</v>
      </c>
      <c r="C76" s="64">
        <v>40206.400000000001</v>
      </c>
      <c r="D76" s="61"/>
      <c r="E76" s="60"/>
      <c r="F76" s="62"/>
      <c r="H76" s="40" t="s">
        <v>365</v>
      </c>
      <c r="I76" s="40" t="s">
        <v>366</v>
      </c>
      <c r="J76" s="41">
        <v>43735</v>
      </c>
      <c r="K76" s="40" t="s">
        <v>282</v>
      </c>
      <c r="L76" s="74" t="s">
        <v>340</v>
      </c>
      <c r="M76" s="40" t="s">
        <v>228</v>
      </c>
      <c r="N76" s="70" t="s">
        <v>283</v>
      </c>
      <c r="O76" s="75">
        <v>6517.71</v>
      </c>
    </row>
    <row r="77" spans="1:15" x14ac:dyDescent="0.3">
      <c r="A77" s="55"/>
      <c r="B77" s="63" t="s">
        <v>216</v>
      </c>
      <c r="C77" s="64">
        <v>55369.599999999999</v>
      </c>
      <c r="D77" s="61"/>
      <c r="E77" s="60"/>
      <c r="F77" s="62"/>
      <c r="H77" s="40" t="s">
        <v>365</v>
      </c>
      <c r="I77" s="40" t="s">
        <v>366</v>
      </c>
      <c r="J77" s="41">
        <v>43749</v>
      </c>
      <c r="K77" s="40" t="s">
        <v>284</v>
      </c>
      <c r="L77" s="74" t="s">
        <v>340</v>
      </c>
      <c r="M77" s="40" t="s">
        <v>228</v>
      </c>
      <c r="N77" s="70" t="s">
        <v>285</v>
      </c>
      <c r="O77" s="75">
        <v>6517.73</v>
      </c>
    </row>
    <row r="78" spans="1:15" x14ac:dyDescent="0.3">
      <c r="A78" s="55"/>
      <c r="B78" s="63" t="s">
        <v>217</v>
      </c>
      <c r="C78" s="64">
        <v>59092.800000000003</v>
      </c>
      <c r="D78" s="61"/>
      <c r="E78" s="60"/>
      <c r="F78" s="62"/>
      <c r="H78" s="40" t="s">
        <v>365</v>
      </c>
      <c r="I78" s="40" t="s">
        <v>366</v>
      </c>
      <c r="J78" s="41">
        <v>43763</v>
      </c>
      <c r="K78" s="40" t="s">
        <v>286</v>
      </c>
      <c r="L78" s="74" t="s">
        <v>340</v>
      </c>
      <c r="M78" s="40" t="s">
        <v>228</v>
      </c>
      <c r="N78" s="70" t="s">
        <v>287</v>
      </c>
      <c r="O78" s="75">
        <v>6517.71</v>
      </c>
    </row>
    <row r="79" spans="1:15" x14ac:dyDescent="0.3">
      <c r="A79" s="55"/>
      <c r="B79" s="63" t="s">
        <v>218</v>
      </c>
      <c r="C79" s="64">
        <v>42411.199999999997</v>
      </c>
      <c r="D79" s="61"/>
      <c r="E79" s="60"/>
      <c r="F79" s="62"/>
      <c r="H79" s="40" t="s">
        <v>365</v>
      </c>
      <c r="I79" s="40" t="s">
        <v>366</v>
      </c>
      <c r="J79" s="41">
        <v>43777</v>
      </c>
      <c r="K79" s="40" t="s">
        <v>288</v>
      </c>
      <c r="L79" s="74" t="s">
        <v>340</v>
      </c>
      <c r="M79" s="40" t="s">
        <v>228</v>
      </c>
      <c r="N79" s="70" t="s">
        <v>289</v>
      </c>
      <c r="O79" s="75">
        <v>6517.71</v>
      </c>
    </row>
    <row r="80" spans="1:15" x14ac:dyDescent="0.3">
      <c r="A80" s="55"/>
      <c r="B80" s="63" t="s">
        <v>219</v>
      </c>
      <c r="C80" s="64">
        <v>42764.800000000003</v>
      </c>
      <c r="D80" s="61"/>
      <c r="E80" s="60"/>
      <c r="F80" s="62"/>
      <c r="H80" s="40" t="s">
        <v>365</v>
      </c>
      <c r="I80" s="40" t="s">
        <v>366</v>
      </c>
      <c r="J80" s="41">
        <v>43791</v>
      </c>
      <c r="K80" s="40" t="s">
        <v>290</v>
      </c>
      <c r="L80" s="74" t="s">
        <v>340</v>
      </c>
      <c r="M80" s="40" t="s">
        <v>228</v>
      </c>
      <c r="N80" s="70" t="s">
        <v>291</v>
      </c>
      <c r="O80" s="75">
        <v>6517.69</v>
      </c>
    </row>
    <row r="81" spans="1:15" x14ac:dyDescent="0.3">
      <c r="A81" s="55"/>
      <c r="B81" s="63" t="s">
        <v>220</v>
      </c>
      <c r="C81" s="64">
        <v>47444.800000000003</v>
      </c>
      <c r="D81" s="61"/>
      <c r="E81" s="60"/>
      <c r="F81" s="62"/>
      <c r="H81" s="40" t="s">
        <v>365</v>
      </c>
      <c r="I81" s="40" t="s">
        <v>366</v>
      </c>
      <c r="J81" s="41">
        <v>43805</v>
      </c>
      <c r="K81" s="40" t="s">
        <v>296</v>
      </c>
      <c r="L81" s="74" t="s">
        <v>340</v>
      </c>
      <c r="M81" s="40" t="s">
        <v>228</v>
      </c>
      <c r="N81" s="70" t="s">
        <v>297</v>
      </c>
      <c r="O81" s="75">
        <v>6517.72</v>
      </c>
    </row>
    <row r="82" spans="1:15" x14ac:dyDescent="0.3">
      <c r="A82" s="55"/>
      <c r="B82" s="63" t="s">
        <v>221</v>
      </c>
      <c r="C82" s="64">
        <v>47777.599999999999</v>
      </c>
      <c r="D82" s="61">
        <f>SUM(C69:C82)</f>
        <v>747769.88</v>
      </c>
      <c r="E82" s="60">
        <f>D82-A68</f>
        <v>0</v>
      </c>
      <c r="F82" s="62"/>
      <c r="H82" s="40" t="s">
        <v>365</v>
      </c>
      <c r="I82" s="40" t="s">
        <v>366</v>
      </c>
      <c r="J82" s="41">
        <v>43809</v>
      </c>
      <c r="K82" s="40" t="s">
        <v>302</v>
      </c>
      <c r="L82" s="74" t="s">
        <v>340</v>
      </c>
      <c r="M82" s="40" t="s">
        <v>228</v>
      </c>
      <c r="N82" s="70" t="s">
        <v>303</v>
      </c>
      <c r="O82" s="75">
        <v>100</v>
      </c>
    </row>
    <row r="83" spans="1:15" x14ac:dyDescent="0.3">
      <c r="A83" s="55">
        <v>80056.86</v>
      </c>
      <c r="B83" s="56" t="s">
        <v>106</v>
      </c>
      <c r="C83" s="57"/>
      <c r="D83" s="57"/>
      <c r="E83" s="58"/>
      <c r="H83" s="40" t="s">
        <v>365</v>
      </c>
      <c r="I83" s="40" t="s">
        <v>366</v>
      </c>
      <c r="J83" s="41">
        <v>43819</v>
      </c>
      <c r="K83" s="40" t="s">
        <v>318</v>
      </c>
      <c r="L83" s="74" t="s">
        <v>340</v>
      </c>
      <c r="M83" s="40" t="s">
        <v>228</v>
      </c>
      <c r="N83" s="70" t="s">
        <v>319</v>
      </c>
      <c r="O83" s="75">
        <v>6517.72</v>
      </c>
    </row>
    <row r="84" spans="1:15" x14ac:dyDescent="0.3">
      <c r="A84" s="55"/>
      <c r="B84" s="59" t="s">
        <v>107</v>
      </c>
      <c r="C84" s="60">
        <v>26365.82</v>
      </c>
      <c r="F84" s="62"/>
      <c r="H84" s="40" t="s">
        <v>365</v>
      </c>
      <c r="I84" s="40" t="s">
        <v>366</v>
      </c>
      <c r="J84" s="41">
        <v>43833</v>
      </c>
      <c r="K84" s="40" t="s">
        <v>320</v>
      </c>
      <c r="L84" s="74" t="s">
        <v>340</v>
      </c>
      <c r="M84" s="40" t="s">
        <v>228</v>
      </c>
      <c r="N84" s="70" t="s">
        <v>321</v>
      </c>
      <c r="O84" s="75">
        <v>6517.73</v>
      </c>
    </row>
    <row r="85" spans="1:15" x14ac:dyDescent="0.3">
      <c r="A85" s="55"/>
      <c r="B85" s="95" t="s">
        <v>222</v>
      </c>
      <c r="C85" s="64">
        <v>6402.24</v>
      </c>
      <c r="D85" s="61"/>
      <c r="E85" s="60"/>
      <c r="F85" s="62"/>
      <c r="H85" s="40" t="s">
        <v>365</v>
      </c>
      <c r="I85" s="40" t="s">
        <v>366</v>
      </c>
      <c r="J85" s="41">
        <v>43847</v>
      </c>
      <c r="K85" s="40" t="s">
        <v>322</v>
      </c>
      <c r="L85" s="74" t="s">
        <v>340</v>
      </c>
      <c r="M85" s="40" t="s">
        <v>228</v>
      </c>
      <c r="N85" s="70" t="s">
        <v>323</v>
      </c>
      <c r="O85" s="75">
        <v>6667.21</v>
      </c>
    </row>
    <row r="86" spans="1:15" x14ac:dyDescent="0.3">
      <c r="A86" s="55"/>
      <c r="B86" s="63" t="s">
        <v>223</v>
      </c>
      <c r="C86" s="64">
        <v>13759.2</v>
      </c>
      <c r="D86" s="61"/>
      <c r="E86" s="60"/>
      <c r="F86" s="62"/>
      <c r="H86" s="40" t="s">
        <v>365</v>
      </c>
      <c r="I86" s="40" t="s">
        <v>366</v>
      </c>
      <c r="J86" s="41">
        <v>43861</v>
      </c>
      <c r="K86" s="40" t="s">
        <v>324</v>
      </c>
      <c r="L86" s="74" t="s">
        <v>340</v>
      </c>
      <c r="M86" s="40" t="s">
        <v>228</v>
      </c>
      <c r="N86" s="70" t="s">
        <v>325</v>
      </c>
      <c r="O86" s="75">
        <v>6703.69</v>
      </c>
    </row>
    <row r="87" spans="1:15" x14ac:dyDescent="0.3">
      <c r="A87" s="55"/>
      <c r="B87" s="63" t="s">
        <v>224</v>
      </c>
      <c r="C87" s="64">
        <v>17122.560000000001</v>
      </c>
      <c r="D87" s="61"/>
      <c r="E87" s="60"/>
      <c r="F87" s="62"/>
      <c r="H87" s="40" t="s">
        <v>365</v>
      </c>
      <c r="I87" s="40" t="s">
        <v>366</v>
      </c>
      <c r="J87" s="41">
        <v>43875</v>
      </c>
      <c r="K87" s="40" t="s">
        <v>328</v>
      </c>
      <c r="L87" s="74" t="s">
        <v>340</v>
      </c>
      <c r="M87" s="40" t="s">
        <v>228</v>
      </c>
      <c r="N87" s="70" t="s">
        <v>329</v>
      </c>
      <c r="O87" s="75">
        <v>6703.7</v>
      </c>
    </row>
    <row r="88" spans="1:15" x14ac:dyDescent="0.3">
      <c r="A88" s="55"/>
      <c r="B88" s="63" t="s">
        <v>225</v>
      </c>
      <c r="C88" s="64">
        <v>16407.04</v>
      </c>
      <c r="D88" s="61">
        <f>SUM(C84:C88)</f>
        <v>80056.859999999986</v>
      </c>
      <c r="E88" s="60">
        <f>D88-A83</f>
        <v>0</v>
      </c>
      <c r="F88" s="62"/>
      <c r="H88" s="40" t="s">
        <v>365</v>
      </c>
      <c r="I88" s="40" t="s">
        <v>366</v>
      </c>
      <c r="J88" s="41">
        <v>43889</v>
      </c>
      <c r="K88" s="40" t="s">
        <v>330</v>
      </c>
      <c r="L88" s="74" t="s">
        <v>340</v>
      </c>
      <c r="M88" s="40" t="s">
        <v>228</v>
      </c>
      <c r="N88" s="70" t="s">
        <v>331</v>
      </c>
      <c r="O88" s="75">
        <v>6703.7</v>
      </c>
    </row>
    <row r="89" spans="1:15" x14ac:dyDescent="0.3">
      <c r="A89" s="55">
        <v>802108.06</v>
      </c>
      <c r="B89" s="56" t="s">
        <v>108</v>
      </c>
      <c r="C89" s="57"/>
      <c r="D89" s="57"/>
      <c r="E89" s="58"/>
      <c r="H89" s="40" t="s">
        <v>365</v>
      </c>
      <c r="I89" s="40" t="s">
        <v>366</v>
      </c>
      <c r="J89" s="41">
        <v>43903</v>
      </c>
      <c r="K89" s="40" t="s">
        <v>332</v>
      </c>
      <c r="L89" s="74" t="s">
        <v>340</v>
      </c>
      <c r="M89" s="40" t="s">
        <v>228</v>
      </c>
      <c r="N89" s="70" t="s">
        <v>333</v>
      </c>
      <c r="O89" s="75">
        <v>6703.71</v>
      </c>
    </row>
    <row r="90" spans="1:15" x14ac:dyDescent="0.3">
      <c r="A90" s="55"/>
      <c r="B90" s="59" t="s">
        <v>109</v>
      </c>
      <c r="C90" s="60">
        <v>17012.580000000002</v>
      </c>
      <c r="D90" s="61"/>
      <c r="E90" s="60"/>
      <c r="F90" s="62"/>
      <c r="H90" s="40" t="s">
        <v>365</v>
      </c>
      <c r="I90" s="40" t="s">
        <v>366</v>
      </c>
      <c r="J90" s="41">
        <v>43917</v>
      </c>
      <c r="K90" s="40" t="s">
        <v>334</v>
      </c>
      <c r="L90" s="74" t="s">
        <v>340</v>
      </c>
      <c r="M90" s="40" t="s">
        <v>228</v>
      </c>
      <c r="N90" s="70" t="s">
        <v>335</v>
      </c>
      <c r="O90" s="75">
        <v>10547.69</v>
      </c>
    </row>
    <row r="91" spans="1:15" x14ac:dyDescent="0.3">
      <c r="A91" s="55"/>
      <c r="B91" s="59" t="s">
        <v>110</v>
      </c>
      <c r="C91" s="60">
        <v>20272.2</v>
      </c>
      <c r="D91" s="61"/>
      <c r="E91" s="60"/>
      <c r="F91" s="62"/>
      <c r="H91" s="40" t="s">
        <v>365</v>
      </c>
      <c r="I91" s="40" t="s">
        <v>366</v>
      </c>
      <c r="J91" s="41">
        <v>43567</v>
      </c>
      <c r="K91" s="40" t="s">
        <v>227</v>
      </c>
      <c r="L91" s="74" t="s">
        <v>340</v>
      </c>
      <c r="M91" s="40" t="s">
        <v>228</v>
      </c>
      <c r="N91" s="70" t="s">
        <v>229</v>
      </c>
      <c r="O91" s="75">
        <v>1900.81</v>
      </c>
    </row>
    <row r="92" spans="1:15" x14ac:dyDescent="0.3">
      <c r="A92" s="55"/>
      <c r="B92" s="59" t="s">
        <v>111</v>
      </c>
      <c r="C92" s="60">
        <v>21411.26</v>
      </c>
      <c r="D92" s="61"/>
      <c r="E92" s="60"/>
      <c r="F92" s="62"/>
      <c r="H92" s="40" t="s">
        <v>365</v>
      </c>
      <c r="I92" s="40" t="s">
        <v>366</v>
      </c>
      <c r="J92" s="41">
        <v>43581</v>
      </c>
      <c r="K92" s="40" t="s">
        <v>230</v>
      </c>
      <c r="L92" s="74" t="s">
        <v>340</v>
      </c>
      <c r="M92" s="40" t="s">
        <v>228</v>
      </c>
      <c r="N92" s="70" t="s">
        <v>231</v>
      </c>
      <c r="O92" s="75">
        <v>1900.8</v>
      </c>
    </row>
    <row r="93" spans="1:15" x14ac:dyDescent="0.3">
      <c r="A93" s="55"/>
      <c r="B93" s="59" t="s">
        <v>112</v>
      </c>
      <c r="C93" s="60">
        <v>20921.939999999999</v>
      </c>
      <c r="D93" s="61"/>
      <c r="E93" s="60"/>
      <c r="F93" s="62"/>
      <c r="H93" s="40" t="s">
        <v>365</v>
      </c>
      <c r="I93" s="40" t="s">
        <v>366</v>
      </c>
      <c r="J93" s="41">
        <v>43595</v>
      </c>
      <c r="K93" s="40" t="s">
        <v>232</v>
      </c>
      <c r="L93" s="74" t="s">
        <v>340</v>
      </c>
      <c r="M93" s="40" t="s">
        <v>228</v>
      </c>
      <c r="N93" s="70" t="s">
        <v>233</v>
      </c>
      <c r="O93" s="75">
        <v>2433.0700000000002</v>
      </c>
    </row>
    <row r="94" spans="1:15" x14ac:dyDescent="0.3">
      <c r="A94" s="55"/>
      <c r="B94" s="59" t="s">
        <v>113</v>
      </c>
      <c r="C94" s="60">
        <v>20732.919999999998</v>
      </c>
      <c r="D94" s="61"/>
      <c r="E94" s="60"/>
      <c r="F94" s="62"/>
      <c r="H94" s="40" t="s">
        <v>365</v>
      </c>
      <c r="I94" s="40" t="s">
        <v>366</v>
      </c>
      <c r="J94" s="41">
        <v>43609</v>
      </c>
      <c r="K94" s="40" t="s">
        <v>234</v>
      </c>
      <c r="L94" s="74" t="s">
        <v>340</v>
      </c>
      <c r="M94" s="40" t="s">
        <v>228</v>
      </c>
      <c r="N94" s="70" t="s">
        <v>235</v>
      </c>
      <c r="O94" s="75">
        <v>2433.0700000000002</v>
      </c>
    </row>
    <row r="95" spans="1:15" x14ac:dyDescent="0.3">
      <c r="A95" s="55"/>
      <c r="B95" s="59" t="s">
        <v>114</v>
      </c>
      <c r="C95" s="60">
        <v>24124.1</v>
      </c>
      <c r="D95" s="61"/>
      <c r="E95" s="60"/>
      <c r="F95" s="62"/>
      <c r="H95" s="40" t="s">
        <v>365</v>
      </c>
      <c r="I95" s="40" t="s">
        <v>366</v>
      </c>
      <c r="J95" s="41">
        <v>43623</v>
      </c>
      <c r="K95" s="40" t="s">
        <v>236</v>
      </c>
      <c r="L95" s="74" t="s">
        <v>340</v>
      </c>
      <c r="M95" s="40" t="s">
        <v>228</v>
      </c>
      <c r="N95" s="70" t="s">
        <v>237</v>
      </c>
      <c r="O95" s="75">
        <v>2433.0700000000002</v>
      </c>
    </row>
    <row r="96" spans="1:15" x14ac:dyDescent="0.3">
      <c r="A96" s="55"/>
      <c r="B96" s="59" t="s">
        <v>115</v>
      </c>
      <c r="C96" s="60">
        <v>24576.76</v>
      </c>
      <c r="D96" s="61"/>
      <c r="E96" s="60"/>
      <c r="F96" s="62"/>
      <c r="H96" s="40" t="s">
        <v>365</v>
      </c>
      <c r="I96" s="40" t="s">
        <v>366</v>
      </c>
      <c r="J96" s="41">
        <v>43637</v>
      </c>
      <c r="K96" s="40" t="s">
        <v>238</v>
      </c>
      <c r="L96" s="74" t="s">
        <v>340</v>
      </c>
      <c r="M96" s="40" t="s">
        <v>228</v>
      </c>
      <c r="N96" s="70" t="s">
        <v>239</v>
      </c>
      <c r="O96" s="75">
        <v>2433.0700000000002</v>
      </c>
    </row>
    <row r="97" spans="1:15" x14ac:dyDescent="0.3">
      <c r="A97" s="55"/>
      <c r="B97" s="59" t="s">
        <v>116</v>
      </c>
      <c r="C97" s="60">
        <v>21393.84</v>
      </c>
      <c r="D97" s="61"/>
      <c r="E97" s="60"/>
      <c r="F97" s="62"/>
      <c r="H97" s="40" t="s">
        <v>365</v>
      </c>
      <c r="I97" s="40" t="s">
        <v>366</v>
      </c>
      <c r="J97" s="41">
        <v>43651</v>
      </c>
      <c r="K97" s="40" t="s">
        <v>240</v>
      </c>
      <c r="L97" s="74" t="s">
        <v>340</v>
      </c>
      <c r="M97" s="40" t="s">
        <v>228</v>
      </c>
      <c r="N97" s="70" t="s">
        <v>241</v>
      </c>
      <c r="O97" s="75">
        <v>2433.06</v>
      </c>
    </row>
    <row r="98" spans="1:15" x14ac:dyDescent="0.3">
      <c r="A98" s="55"/>
      <c r="B98" s="59" t="s">
        <v>117</v>
      </c>
      <c r="C98" s="60">
        <v>22730.240000000002</v>
      </c>
      <c r="D98" s="61"/>
      <c r="E98" s="60"/>
      <c r="F98" s="62"/>
      <c r="H98" s="40" t="s">
        <v>365</v>
      </c>
      <c r="I98" s="40" t="s">
        <v>366</v>
      </c>
      <c r="J98" s="41">
        <v>43664</v>
      </c>
      <c r="K98" s="40" t="s">
        <v>244</v>
      </c>
      <c r="L98" s="74" t="s">
        <v>340</v>
      </c>
      <c r="M98" s="40" t="s">
        <v>228</v>
      </c>
      <c r="N98" s="70" t="s">
        <v>245</v>
      </c>
      <c r="O98" s="75">
        <v>40</v>
      </c>
    </row>
    <row r="99" spans="1:15" x14ac:dyDescent="0.3">
      <c r="A99" s="55"/>
      <c r="B99" s="59" t="s">
        <v>118</v>
      </c>
      <c r="C99" s="60">
        <v>32048.38</v>
      </c>
      <c r="D99" s="61"/>
      <c r="E99" s="60"/>
      <c r="F99" s="62"/>
      <c r="H99" s="40" t="s">
        <v>365</v>
      </c>
      <c r="I99" s="40" t="s">
        <v>366</v>
      </c>
      <c r="J99" s="41">
        <v>43665</v>
      </c>
      <c r="K99" s="40" t="s">
        <v>272</v>
      </c>
      <c r="L99" s="74" t="s">
        <v>340</v>
      </c>
      <c r="M99" s="40" t="s">
        <v>228</v>
      </c>
      <c r="N99" s="70" t="s">
        <v>273</v>
      </c>
      <c r="O99" s="75">
        <v>2433.08</v>
      </c>
    </row>
    <row r="100" spans="1:15" x14ac:dyDescent="0.3">
      <c r="A100" s="55"/>
      <c r="B100" s="59" t="s">
        <v>119</v>
      </c>
      <c r="C100" s="60">
        <v>16124.16</v>
      </c>
      <c r="D100" s="61"/>
      <c r="E100" s="60"/>
      <c r="F100" s="62"/>
      <c r="H100" s="40" t="s">
        <v>365</v>
      </c>
      <c r="I100" s="40" t="s">
        <v>366</v>
      </c>
      <c r="J100" s="41">
        <v>43679</v>
      </c>
      <c r="K100" s="40" t="s">
        <v>274</v>
      </c>
      <c r="L100" s="74" t="s">
        <v>340</v>
      </c>
      <c r="M100" s="40" t="s">
        <v>228</v>
      </c>
      <c r="N100" s="70" t="s">
        <v>275</v>
      </c>
      <c r="O100" s="75">
        <v>2433.0700000000002</v>
      </c>
    </row>
    <row r="101" spans="1:15" x14ac:dyDescent="0.3">
      <c r="A101" s="55"/>
      <c r="B101" s="59" t="s">
        <v>120</v>
      </c>
      <c r="C101" s="60">
        <v>17180.8</v>
      </c>
      <c r="D101" s="61"/>
      <c r="E101" s="60"/>
      <c r="F101" s="62"/>
      <c r="H101" s="40" t="s">
        <v>365</v>
      </c>
      <c r="I101" s="40" t="s">
        <v>366</v>
      </c>
      <c r="J101" s="41">
        <v>43693</v>
      </c>
      <c r="K101" s="40" t="s">
        <v>276</v>
      </c>
      <c r="L101" s="74" t="s">
        <v>340</v>
      </c>
      <c r="M101" s="40" t="s">
        <v>228</v>
      </c>
      <c r="N101" s="70" t="s">
        <v>277</v>
      </c>
      <c r="O101" s="75">
        <v>2433.08</v>
      </c>
    </row>
    <row r="102" spans="1:15" x14ac:dyDescent="0.3">
      <c r="A102" s="55"/>
      <c r="B102" s="59" t="s">
        <v>121</v>
      </c>
      <c r="C102" s="60">
        <v>19235.84</v>
      </c>
      <c r="D102" s="61"/>
      <c r="E102" s="60"/>
      <c r="F102" s="62"/>
      <c r="H102" s="40" t="s">
        <v>365</v>
      </c>
      <c r="I102" s="40" t="s">
        <v>366</v>
      </c>
      <c r="J102" s="41">
        <v>43707</v>
      </c>
      <c r="K102" s="40" t="s">
        <v>278</v>
      </c>
      <c r="L102" s="74" t="s">
        <v>340</v>
      </c>
      <c r="M102" s="40" t="s">
        <v>228</v>
      </c>
      <c r="N102" s="70" t="s">
        <v>279</v>
      </c>
      <c r="O102" s="75">
        <v>2433.0700000000002</v>
      </c>
    </row>
    <row r="103" spans="1:15" x14ac:dyDescent="0.3">
      <c r="A103" s="55"/>
      <c r="B103" s="59" t="s">
        <v>122</v>
      </c>
      <c r="C103" s="60">
        <v>16556.8</v>
      </c>
      <c r="D103" s="61"/>
      <c r="E103" s="60"/>
      <c r="F103" s="62"/>
      <c r="H103" s="40" t="s">
        <v>365</v>
      </c>
      <c r="I103" s="40" t="s">
        <v>366</v>
      </c>
      <c r="J103" s="41">
        <v>43721</v>
      </c>
      <c r="K103" s="40" t="s">
        <v>280</v>
      </c>
      <c r="L103" s="74" t="s">
        <v>340</v>
      </c>
      <c r="M103" s="40" t="s">
        <v>228</v>
      </c>
      <c r="N103" s="70" t="s">
        <v>281</v>
      </c>
      <c r="O103" s="75">
        <v>2433.0700000000002</v>
      </c>
    </row>
    <row r="104" spans="1:15" x14ac:dyDescent="0.3">
      <c r="A104" s="55"/>
      <c r="B104" s="59" t="s">
        <v>123</v>
      </c>
      <c r="C104" s="60">
        <v>16989.439999999999</v>
      </c>
      <c r="D104" s="61"/>
      <c r="E104" s="60"/>
      <c r="F104" s="62"/>
      <c r="H104" s="40" t="s">
        <v>365</v>
      </c>
      <c r="I104" s="40" t="s">
        <v>366</v>
      </c>
      <c r="J104" s="41">
        <v>43735</v>
      </c>
      <c r="K104" s="40" t="s">
        <v>282</v>
      </c>
      <c r="L104" s="74" t="s">
        <v>340</v>
      </c>
      <c r="M104" s="40" t="s">
        <v>228</v>
      </c>
      <c r="N104" s="70" t="s">
        <v>283</v>
      </c>
      <c r="O104" s="75">
        <v>2433.08</v>
      </c>
    </row>
    <row r="105" spans="1:15" x14ac:dyDescent="0.3">
      <c r="A105" s="55"/>
      <c r="B105" s="59" t="s">
        <v>124</v>
      </c>
      <c r="C105" s="60">
        <v>17180.8</v>
      </c>
      <c r="D105" s="61"/>
      <c r="E105" s="60"/>
      <c r="F105" s="62"/>
      <c r="H105" s="40" t="s">
        <v>365</v>
      </c>
      <c r="I105" s="40" t="s">
        <v>366</v>
      </c>
      <c r="J105" s="41">
        <v>43749</v>
      </c>
      <c r="K105" s="40" t="s">
        <v>284</v>
      </c>
      <c r="L105" s="74" t="s">
        <v>340</v>
      </c>
      <c r="M105" s="40" t="s">
        <v>228</v>
      </c>
      <c r="N105" s="70" t="s">
        <v>285</v>
      </c>
      <c r="O105" s="75">
        <v>2433.0700000000002</v>
      </c>
    </row>
    <row r="106" spans="1:15" x14ac:dyDescent="0.3">
      <c r="A106" s="55"/>
      <c r="B106" s="59" t="s">
        <v>125</v>
      </c>
      <c r="C106" s="60">
        <v>16831.36</v>
      </c>
      <c r="D106" s="61"/>
      <c r="E106" s="60"/>
      <c r="F106" s="62"/>
      <c r="H106" s="40" t="s">
        <v>365</v>
      </c>
      <c r="I106" s="40" t="s">
        <v>366</v>
      </c>
      <c r="J106" s="41">
        <v>43763</v>
      </c>
      <c r="K106" s="40" t="s">
        <v>286</v>
      </c>
      <c r="L106" s="74" t="s">
        <v>340</v>
      </c>
      <c r="M106" s="40" t="s">
        <v>228</v>
      </c>
      <c r="N106" s="70" t="s">
        <v>287</v>
      </c>
      <c r="O106" s="75">
        <v>2433.08</v>
      </c>
    </row>
    <row r="107" spans="1:15" x14ac:dyDescent="0.3">
      <c r="A107" s="55"/>
      <c r="B107" s="59" t="s">
        <v>126</v>
      </c>
      <c r="C107" s="60">
        <v>17729.919999999998</v>
      </c>
      <c r="D107" s="61"/>
      <c r="E107" s="60"/>
      <c r="F107" s="62"/>
      <c r="H107" s="40" t="s">
        <v>365</v>
      </c>
      <c r="I107" s="40" t="s">
        <v>366</v>
      </c>
      <c r="J107" s="41">
        <v>43777</v>
      </c>
      <c r="K107" s="40" t="s">
        <v>288</v>
      </c>
      <c r="L107" s="74" t="s">
        <v>340</v>
      </c>
      <c r="M107" s="40" t="s">
        <v>228</v>
      </c>
      <c r="N107" s="70" t="s">
        <v>289</v>
      </c>
      <c r="O107" s="75">
        <v>2433.0700000000002</v>
      </c>
    </row>
    <row r="108" spans="1:15" x14ac:dyDescent="0.3">
      <c r="A108" s="55"/>
      <c r="B108" s="59" t="s">
        <v>127</v>
      </c>
      <c r="C108" s="60">
        <v>18037.759999999998</v>
      </c>
      <c r="D108" s="61"/>
      <c r="E108" s="60"/>
      <c r="F108" s="62"/>
      <c r="H108" s="40" t="s">
        <v>365</v>
      </c>
      <c r="I108" s="40" t="s">
        <v>366</v>
      </c>
      <c r="J108" s="41">
        <v>43791</v>
      </c>
      <c r="K108" s="40" t="s">
        <v>290</v>
      </c>
      <c r="L108" s="74" t="s">
        <v>340</v>
      </c>
      <c r="M108" s="40" t="s">
        <v>228</v>
      </c>
      <c r="N108" s="70" t="s">
        <v>291</v>
      </c>
      <c r="O108" s="75">
        <v>2433.0700000000002</v>
      </c>
    </row>
    <row r="109" spans="1:15" x14ac:dyDescent="0.3">
      <c r="A109" s="55"/>
      <c r="B109" s="59" t="s">
        <v>128</v>
      </c>
      <c r="C109" s="60">
        <v>17430.400000000001</v>
      </c>
      <c r="D109" s="61"/>
      <c r="E109" s="60"/>
      <c r="F109" s="62"/>
      <c r="H109" s="40" t="s">
        <v>365</v>
      </c>
      <c r="I109" s="40" t="s">
        <v>366</v>
      </c>
      <c r="J109" s="41">
        <v>43805</v>
      </c>
      <c r="K109" s="40" t="s">
        <v>296</v>
      </c>
      <c r="L109" s="74" t="s">
        <v>340</v>
      </c>
      <c r="M109" s="40" t="s">
        <v>228</v>
      </c>
      <c r="N109" s="70" t="s">
        <v>297</v>
      </c>
      <c r="O109" s="75">
        <v>1901.17</v>
      </c>
    </row>
    <row r="110" spans="1:15" x14ac:dyDescent="0.3">
      <c r="A110" s="55"/>
      <c r="B110" s="59" t="s">
        <v>129</v>
      </c>
      <c r="C110" s="60">
        <v>17896.32</v>
      </c>
      <c r="D110" s="61"/>
      <c r="E110" s="60"/>
      <c r="F110" s="62"/>
      <c r="H110" s="40" t="s">
        <v>365</v>
      </c>
      <c r="I110" s="40" t="s">
        <v>366</v>
      </c>
      <c r="J110" s="41">
        <v>43809</v>
      </c>
      <c r="K110" s="40" t="s">
        <v>304</v>
      </c>
      <c r="L110" s="74" t="s">
        <v>340</v>
      </c>
      <c r="M110" s="40" t="s">
        <v>228</v>
      </c>
      <c r="N110" s="70" t="s">
        <v>305</v>
      </c>
      <c r="O110" s="75">
        <v>20</v>
      </c>
    </row>
    <row r="111" spans="1:15" x14ac:dyDescent="0.3">
      <c r="A111" s="55"/>
      <c r="B111" s="59" t="s">
        <v>130</v>
      </c>
      <c r="C111" s="60">
        <v>16556.8</v>
      </c>
      <c r="D111" s="61"/>
      <c r="E111" s="60"/>
      <c r="F111" s="62"/>
      <c r="H111" s="40" t="s">
        <v>365</v>
      </c>
      <c r="I111" s="40" t="s">
        <v>366</v>
      </c>
      <c r="J111" s="41">
        <v>43819</v>
      </c>
      <c r="K111" s="40" t="s">
        <v>318</v>
      </c>
      <c r="L111" s="74" t="s">
        <v>340</v>
      </c>
      <c r="M111" s="40" t="s">
        <v>228</v>
      </c>
      <c r="N111" s="70" t="s">
        <v>319</v>
      </c>
      <c r="O111" s="75">
        <v>1811.88</v>
      </c>
    </row>
    <row r="112" spans="1:15" x14ac:dyDescent="0.3">
      <c r="A112" s="55"/>
      <c r="B112" s="59" t="s">
        <v>131</v>
      </c>
      <c r="C112" s="60">
        <v>18952.96</v>
      </c>
      <c r="D112" s="61"/>
      <c r="E112" s="60"/>
      <c r="F112" s="62"/>
      <c r="H112" s="40" t="s">
        <v>365</v>
      </c>
      <c r="I112" s="40" t="s">
        <v>366</v>
      </c>
      <c r="J112" s="41">
        <v>43833</v>
      </c>
      <c r="K112" s="40" t="s">
        <v>320</v>
      </c>
      <c r="L112" s="74" t="s">
        <v>340</v>
      </c>
      <c r="M112" s="40" t="s">
        <v>228</v>
      </c>
      <c r="N112" s="70" t="s">
        <v>321</v>
      </c>
      <c r="O112" s="75">
        <v>1870.12</v>
      </c>
    </row>
    <row r="113" spans="1:15" x14ac:dyDescent="0.3">
      <c r="A113" s="55"/>
      <c r="B113" s="59" t="s">
        <v>132</v>
      </c>
      <c r="C113" s="60">
        <v>18645.12</v>
      </c>
      <c r="D113" s="61"/>
      <c r="E113" s="60"/>
      <c r="F113" s="62"/>
      <c r="H113" s="40" t="s">
        <v>365</v>
      </c>
      <c r="I113" s="40" t="s">
        <v>366</v>
      </c>
      <c r="J113" s="41">
        <v>43847</v>
      </c>
      <c r="K113" s="40" t="s">
        <v>322</v>
      </c>
      <c r="L113" s="74" t="s">
        <v>340</v>
      </c>
      <c r="M113" s="40" t="s">
        <v>228</v>
      </c>
      <c r="N113" s="70" t="s">
        <v>323</v>
      </c>
      <c r="O113" s="75">
        <v>2306.25</v>
      </c>
    </row>
    <row r="114" spans="1:15" x14ac:dyDescent="0.3">
      <c r="A114" s="55"/>
      <c r="B114" s="59" t="s">
        <v>133</v>
      </c>
      <c r="C114" s="60">
        <v>19144.32</v>
      </c>
      <c r="D114" s="61"/>
      <c r="E114" s="60"/>
      <c r="F114" s="62"/>
      <c r="H114" s="40" t="s">
        <v>365</v>
      </c>
      <c r="I114" s="40" t="s">
        <v>366</v>
      </c>
      <c r="J114" s="41">
        <v>43861</v>
      </c>
      <c r="K114" s="40" t="s">
        <v>324</v>
      </c>
      <c r="L114" s="74" t="s">
        <v>340</v>
      </c>
      <c r="M114" s="40" t="s">
        <v>228</v>
      </c>
      <c r="N114" s="70" t="s">
        <v>325</v>
      </c>
      <c r="O114" s="75">
        <v>2509.64</v>
      </c>
    </row>
    <row r="115" spans="1:15" x14ac:dyDescent="0.3">
      <c r="A115" s="55"/>
      <c r="B115" s="59" t="s">
        <v>134</v>
      </c>
      <c r="C115" s="60">
        <v>17430.400000000001</v>
      </c>
      <c r="D115" s="61"/>
      <c r="E115" s="60"/>
      <c r="F115" s="62"/>
      <c r="H115" s="40" t="s">
        <v>365</v>
      </c>
      <c r="I115" s="40" t="s">
        <v>366</v>
      </c>
      <c r="J115" s="41">
        <v>43875</v>
      </c>
      <c r="K115" s="40" t="s">
        <v>328</v>
      </c>
      <c r="L115" s="74" t="s">
        <v>340</v>
      </c>
      <c r="M115" s="40" t="s">
        <v>228</v>
      </c>
      <c r="N115" s="70" t="s">
        <v>329</v>
      </c>
      <c r="O115" s="75">
        <v>2509.63</v>
      </c>
    </row>
    <row r="116" spans="1:15" x14ac:dyDescent="0.3">
      <c r="A116" s="55"/>
      <c r="B116" s="59" t="s">
        <v>135</v>
      </c>
      <c r="C116" s="60">
        <v>18478.72</v>
      </c>
      <c r="D116" s="61"/>
      <c r="E116" s="60"/>
      <c r="F116" s="62"/>
      <c r="H116" s="40" t="s">
        <v>365</v>
      </c>
      <c r="I116" s="40" t="s">
        <v>366</v>
      </c>
      <c r="J116" s="41">
        <v>43889</v>
      </c>
      <c r="K116" s="40" t="s">
        <v>330</v>
      </c>
      <c r="L116" s="74" t="s">
        <v>340</v>
      </c>
      <c r="M116" s="40" t="s">
        <v>228</v>
      </c>
      <c r="N116" s="70" t="s">
        <v>331</v>
      </c>
      <c r="O116" s="75">
        <v>2509.64</v>
      </c>
    </row>
    <row r="117" spans="1:15" x14ac:dyDescent="0.3">
      <c r="A117" s="55"/>
      <c r="B117" s="59" t="s">
        <v>136</v>
      </c>
      <c r="C117" s="60">
        <v>19527.04</v>
      </c>
      <c r="D117" s="61"/>
      <c r="E117" s="60"/>
      <c r="F117" s="62"/>
      <c r="H117" s="40" t="s">
        <v>365</v>
      </c>
      <c r="I117" s="40" t="s">
        <v>366</v>
      </c>
      <c r="J117" s="41">
        <v>43903</v>
      </c>
      <c r="K117" s="40" t="s">
        <v>332</v>
      </c>
      <c r="L117" s="74" t="s">
        <v>340</v>
      </c>
      <c r="M117" s="40" t="s">
        <v>228</v>
      </c>
      <c r="N117" s="70" t="s">
        <v>333</v>
      </c>
      <c r="O117" s="75">
        <v>2509.64</v>
      </c>
    </row>
    <row r="118" spans="1:15" x14ac:dyDescent="0.3">
      <c r="A118" s="55"/>
      <c r="B118" s="59" t="s">
        <v>137</v>
      </c>
      <c r="C118" s="60">
        <v>19893.12</v>
      </c>
      <c r="D118" s="61"/>
      <c r="E118" s="60"/>
      <c r="F118" s="62"/>
      <c r="H118" s="40" t="s">
        <v>365</v>
      </c>
      <c r="I118" s="40" t="s">
        <v>366</v>
      </c>
      <c r="J118" s="41">
        <v>43917</v>
      </c>
      <c r="K118" s="40" t="s">
        <v>334</v>
      </c>
      <c r="L118" s="74" t="s">
        <v>340</v>
      </c>
      <c r="M118" s="40" t="s">
        <v>228</v>
      </c>
      <c r="N118" s="70" t="s">
        <v>335</v>
      </c>
      <c r="O118" s="75">
        <v>2509.64</v>
      </c>
    </row>
    <row r="119" spans="1:15" x14ac:dyDescent="0.3">
      <c r="A119" s="55"/>
      <c r="B119" s="59" t="s">
        <v>138</v>
      </c>
      <c r="C119" s="60">
        <v>20309.12</v>
      </c>
      <c r="D119" s="61"/>
      <c r="E119" s="60"/>
      <c r="F119" s="62"/>
      <c r="H119" s="40" t="s">
        <v>365</v>
      </c>
      <c r="I119" s="40" t="s">
        <v>366</v>
      </c>
      <c r="J119" s="41">
        <v>43567</v>
      </c>
      <c r="K119" s="40" t="s">
        <v>227</v>
      </c>
      <c r="L119" s="74" t="s">
        <v>340</v>
      </c>
      <c r="M119" s="40" t="s">
        <v>228</v>
      </c>
      <c r="N119" s="70" t="s">
        <v>229</v>
      </c>
      <c r="O119" s="75">
        <v>2526.4299999999998</v>
      </c>
    </row>
    <row r="120" spans="1:15" x14ac:dyDescent="0.3">
      <c r="A120" s="55"/>
      <c r="B120" s="59" t="s">
        <v>139</v>
      </c>
      <c r="C120" s="60">
        <v>18645.12</v>
      </c>
      <c r="D120" s="61"/>
      <c r="E120" s="60"/>
      <c r="F120" s="62"/>
      <c r="H120" s="40" t="s">
        <v>365</v>
      </c>
      <c r="I120" s="40" t="s">
        <v>366</v>
      </c>
      <c r="J120" s="41">
        <v>43581</v>
      </c>
      <c r="K120" s="40" t="s">
        <v>230</v>
      </c>
      <c r="L120" s="74" t="s">
        <v>340</v>
      </c>
      <c r="M120" s="40" t="s">
        <v>228</v>
      </c>
      <c r="N120" s="70" t="s">
        <v>231</v>
      </c>
      <c r="O120" s="75">
        <v>2526.4299999999998</v>
      </c>
    </row>
    <row r="121" spans="1:15" x14ac:dyDescent="0.3">
      <c r="A121" s="55"/>
      <c r="B121" s="59" t="s">
        <v>140</v>
      </c>
      <c r="C121" s="60">
        <v>18478.72</v>
      </c>
      <c r="D121" s="61"/>
      <c r="E121" s="60"/>
      <c r="F121" s="62"/>
      <c r="H121" s="40" t="s">
        <v>365</v>
      </c>
      <c r="I121" s="40" t="s">
        <v>366</v>
      </c>
      <c r="J121" s="41">
        <v>43595</v>
      </c>
      <c r="K121" s="40" t="s">
        <v>232</v>
      </c>
      <c r="L121" s="74" t="s">
        <v>340</v>
      </c>
      <c r="M121" s="40" t="s">
        <v>228</v>
      </c>
      <c r="N121" s="70" t="s">
        <v>233</v>
      </c>
      <c r="O121" s="75">
        <v>2526.42</v>
      </c>
    </row>
    <row r="122" spans="1:15" x14ac:dyDescent="0.3">
      <c r="A122" s="55"/>
      <c r="B122" s="59" t="s">
        <v>141</v>
      </c>
      <c r="C122" s="60">
        <v>17313.919999999998</v>
      </c>
      <c r="D122" s="61"/>
      <c r="E122" s="60"/>
      <c r="F122" s="62"/>
      <c r="H122" s="40" t="s">
        <v>365</v>
      </c>
      <c r="I122" s="40" t="s">
        <v>366</v>
      </c>
      <c r="J122" s="41">
        <v>43609</v>
      </c>
      <c r="K122" s="40" t="s">
        <v>234</v>
      </c>
      <c r="L122" s="74" t="s">
        <v>340</v>
      </c>
      <c r="M122" s="40" t="s">
        <v>228</v>
      </c>
      <c r="N122" s="70" t="s">
        <v>235</v>
      </c>
      <c r="O122" s="75">
        <v>2526.44</v>
      </c>
    </row>
    <row r="123" spans="1:15" x14ac:dyDescent="0.3">
      <c r="A123" s="55"/>
      <c r="B123" s="59" t="s">
        <v>142</v>
      </c>
      <c r="C123" s="60">
        <v>17313.919999999998</v>
      </c>
      <c r="D123" s="61"/>
      <c r="E123" s="60"/>
      <c r="F123" s="62"/>
      <c r="H123" s="40" t="s">
        <v>365</v>
      </c>
      <c r="I123" s="40" t="s">
        <v>366</v>
      </c>
      <c r="J123" s="41">
        <v>43623</v>
      </c>
      <c r="K123" s="40" t="s">
        <v>236</v>
      </c>
      <c r="L123" s="74" t="s">
        <v>340</v>
      </c>
      <c r="M123" s="40" t="s">
        <v>228</v>
      </c>
      <c r="N123" s="70" t="s">
        <v>237</v>
      </c>
      <c r="O123" s="75">
        <v>3057.5</v>
      </c>
    </row>
    <row r="124" spans="1:15" x14ac:dyDescent="0.3">
      <c r="A124" s="55"/>
      <c r="B124" s="59" t="s">
        <v>143</v>
      </c>
      <c r="C124" s="60">
        <v>20425.599999999999</v>
      </c>
      <c r="D124" s="61"/>
      <c r="E124" s="60"/>
      <c r="F124" s="62"/>
      <c r="H124" s="40" t="s">
        <v>365</v>
      </c>
      <c r="I124" s="40" t="s">
        <v>366</v>
      </c>
      <c r="J124" s="41">
        <v>43637</v>
      </c>
      <c r="K124" s="40" t="s">
        <v>238</v>
      </c>
      <c r="L124" s="74" t="s">
        <v>340</v>
      </c>
      <c r="M124" s="40" t="s">
        <v>228</v>
      </c>
      <c r="N124" s="70" t="s">
        <v>239</v>
      </c>
      <c r="O124" s="75">
        <v>3058.62</v>
      </c>
    </row>
    <row r="125" spans="1:15" x14ac:dyDescent="0.3">
      <c r="A125" s="55"/>
      <c r="B125" s="59" t="s">
        <v>144</v>
      </c>
      <c r="C125" s="60">
        <v>18195.84</v>
      </c>
      <c r="D125" s="61"/>
      <c r="E125" s="60"/>
      <c r="F125" s="62"/>
      <c r="H125" s="40" t="s">
        <v>365</v>
      </c>
      <c r="I125" s="40" t="s">
        <v>366</v>
      </c>
      <c r="J125" s="41">
        <v>43651</v>
      </c>
      <c r="K125" s="40" t="s">
        <v>240</v>
      </c>
      <c r="L125" s="74" t="s">
        <v>340</v>
      </c>
      <c r="M125" s="40" t="s">
        <v>228</v>
      </c>
      <c r="N125" s="70" t="s">
        <v>241</v>
      </c>
      <c r="O125" s="75">
        <v>3058.61</v>
      </c>
    </row>
    <row r="126" spans="1:15" x14ac:dyDescent="0.3">
      <c r="A126" s="55"/>
      <c r="B126" s="59" t="s">
        <v>145</v>
      </c>
      <c r="C126" s="60">
        <v>16307.2</v>
      </c>
      <c r="D126" s="61"/>
      <c r="E126" s="60"/>
      <c r="F126" s="62"/>
      <c r="H126" s="40" t="s">
        <v>365</v>
      </c>
      <c r="I126" s="40" t="s">
        <v>366</v>
      </c>
      <c r="J126" s="41">
        <v>43664</v>
      </c>
      <c r="K126" s="40" t="s">
        <v>246</v>
      </c>
      <c r="L126" s="74" t="s">
        <v>340</v>
      </c>
      <c r="M126" s="40" t="s">
        <v>228</v>
      </c>
      <c r="N126" s="70" t="s">
        <v>247</v>
      </c>
      <c r="O126" s="75">
        <v>40</v>
      </c>
    </row>
    <row r="127" spans="1:15" x14ac:dyDescent="0.3">
      <c r="A127" s="55"/>
      <c r="B127" s="59" t="s">
        <v>146</v>
      </c>
      <c r="C127" s="60">
        <v>16556.8</v>
      </c>
      <c r="D127" s="61"/>
      <c r="E127" s="60"/>
      <c r="F127" s="62"/>
      <c r="H127" s="40" t="s">
        <v>365</v>
      </c>
      <c r="I127" s="40" t="s">
        <v>366</v>
      </c>
      <c r="J127" s="41">
        <v>43665</v>
      </c>
      <c r="K127" s="40" t="s">
        <v>272</v>
      </c>
      <c r="L127" s="74" t="s">
        <v>340</v>
      </c>
      <c r="M127" s="40" t="s">
        <v>228</v>
      </c>
      <c r="N127" s="70" t="s">
        <v>273</v>
      </c>
      <c r="O127" s="75">
        <v>3058.61</v>
      </c>
    </row>
    <row r="128" spans="1:15" x14ac:dyDescent="0.3">
      <c r="A128" s="55"/>
      <c r="B128" s="59" t="s">
        <v>147</v>
      </c>
      <c r="C128" s="60">
        <v>18653.439999999999</v>
      </c>
      <c r="D128" s="61"/>
      <c r="E128" s="60"/>
      <c r="F128" s="62"/>
      <c r="H128" s="40" t="s">
        <v>365</v>
      </c>
      <c r="I128" s="40" t="s">
        <v>366</v>
      </c>
      <c r="J128" s="41">
        <v>43679</v>
      </c>
      <c r="K128" s="40" t="s">
        <v>274</v>
      </c>
      <c r="L128" s="74" t="s">
        <v>340</v>
      </c>
      <c r="M128" s="40" t="s">
        <v>228</v>
      </c>
      <c r="N128" s="70" t="s">
        <v>275</v>
      </c>
      <c r="O128" s="75">
        <v>3058.62</v>
      </c>
    </row>
    <row r="129" spans="1:15" x14ac:dyDescent="0.3">
      <c r="A129" s="55"/>
      <c r="B129" s="59" t="s">
        <v>148</v>
      </c>
      <c r="C129" s="60">
        <v>19061.12</v>
      </c>
      <c r="D129" s="61"/>
      <c r="E129" s="60"/>
      <c r="F129" s="62"/>
      <c r="H129" s="40" t="s">
        <v>365</v>
      </c>
      <c r="I129" s="40" t="s">
        <v>366</v>
      </c>
      <c r="J129" s="41">
        <v>43693</v>
      </c>
      <c r="K129" s="40" t="s">
        <v>276</v>
      </c>
      <c r="L129" s="74" t="s">
        <v>340</v>
      </c>
      <c r="M129" s="40" t="s">
        <v>228</v>
      </c>
      <c r="N129" s="70" t="s">
        <v>277</v>
      </c>
      <c r="O129" s="75">
        <v>3058.61</v>
      </c>
    </row>
    <row r="130" spans="1:15" x14ac:dyDescent="0.3">
      <c r="A130" s="55"/>
      <c r="B130" s="59" t="s">
        <v>149</v>
      </c>
      <c r="C130" s="60">
        <v>17155.84</v>
      </c>
      <c r="D130" s="61"/>
      <c r="E130" s="60"/>
      <c r="F130" s="62"/>
      <c r="H130" s="40" t="s">
        <v>365</v>
      </c>
      <c r="I130" s="40" t="s">
        <v>366</v>
      </c>
      <c r="J130" s="41">
        <v>43707</v>
      </c>
      <c r="K130" s="40" t="s">
        <v>278</v>
      </c>
      <c r="L130" s="74" t="s">
        <v>340</v>
      </c>
      <c r="M130" s="40" t="s">
        <v>228</v>
      </c>
      <c r="N130" s="70" t="s">
        <v>279</v>
      </c>
      <c r="O130" s="75">
        <v>3058.61</v>
      </c>
    </row>
    <row r="131" spans="1:15" x14ac:dyDescent="0.3">
      <c r="A131" s="55"/>
      <c r="B131" s="59" t="s">
        <v>150</v>
      </c>
      <c r="C131" s="60">
        <v>18645.12</v>
      </c>
      <c r="D131" s="61">
        <f>SUM(C90:C131)</f>
        <v>802108.05999999994</v>
      </c>
      <c r="E131" s="60">
        <f>D131-A89</f>
        <v>0</v>
      </c>
      <c r="F131" s="62"/>
      <c r="H131" s="40" t="s">
        <v>365</v>
      </c>
      <c r="I131" s="40" t="s">
        <v>366</v>
      </c>
      <c r="J131" s="41">
        <v>43721</v>
      </c>
      <c r="K131" s="40" t="s">
        <v>280</v>
      </c>
      <c r="L131" s="74" t="s">
        <v>340</v>
      </c>
      <c r="M131" s="40" t="s">
        <v>228</v>
      </c>
      <c r="N131" s="70" t="s">
        <v>281</v>
      </c>
      <c r="O131" s="75">
        <v>3058.6</v>
      </c>
    </row>
    <row r="132" spans="1:15" x14ac:dyDescent="0.3">
      <c r="A132" s="55">
        <v>223714.66</v>
      </c>
      <c r="B132" s="56" t="s">
        <v>151</v>
      </c>
      <c r="C132" s="57"/>
      <c r="D132" s="57"/>
      <c r="E132" s="58"/>
      <c r="H132" s="40" t="s">
        <v>365</v>
      </c>
      <c r="I132" s="40" t="s">
        <v>366</v>
      </c>
      <c r="J132" s="41">
        <v>43735</v>
      </c>
      <c r="K132" s="40" t="s">
        <v>282</v>
      </c>
      <c r="L132" s="74" t="s">
        <v>340</v>
      </c>
      <c r="M132" s="40" t="s">
        <v>228</v>
      </c>
      <c r="N132" s="70" t="s">
        <v>283</v>
      </c>
      <c r="O132" s="75">
        <v>3058.62</v>
      </c>
    </row>
    <row r="133" spans="1:15" x14ac:dyDescent="0.3">
      <c r="A133" s="55"/>
      <c r="B133" s="59" t="s">
        <v>152</v>
      </c>
      <c r="C133" s="60">
        <v>14279.98</v>
      </c>
      <c r="D133" s="61"/>
      <c r="E133" s="60"/>
      <c r="F133" s="62"/>
      <c r="H133" s="40" t="s">
        <v>365</v>
      </c>
      <c r="I133" s="40" t="s">
        <v>366</v>
      </c>
      <c r="J133" s="41">
        <v>43749</v>
      </c>
      <c r="K133" s="40" t="s">
        <v>284</v>
      </c>
      <c r="L133" s="74" t="s">
        <v>340</v>
      </c>
      <c r="M133" s="40" t="s">
        <v>228</v>
      </c>
      <c r="N133" s="70" t="s">
        <v>285</v>
      </c>
      <c r="O133" s="75">
        <v>3058.61</v>
      </c>
    </row>
    <row r="134" spans="1:15" x14ac:dyDescent="0.3">
      <c r="A134" s="55"/>
      <c r="B134" s="59" t="s">
        <v>153</v>
      </c>
      <c r="C134" s="60">
        <v>20587.32</v>
      </c>
      <c r="D134" s="61"/>
      <c r="E134" s="60"/>
      <c r="F134" s="62"/>
      <c r="H134" s="40" t="s">
        <v>365</v>
      </c>
      <c r="I134" s="40" t="s">
        <v>366</v>
      </c>
      <c r="J134" s="41">
        <v>43763</v>
      </c>
      <c r="K134" s="40" t="s">
        <v>286</v>
      </c>
      <c r="L134" s="74" t="s">
        <v>340</v>
      </c>
      <c r="M134" s="40" t="s">
        <v>228</v>
      </c>
      <c r="N134" s="70" t="s">
        <v>287</v>
      </c>
      <c r="O134" s="75">
        <v>3058.62</v>
      </c>
    </row>
    <row r="135" spans="1:15" x14ac:dyDescent="0.3">
      <c r="A135" s="55"/>
      <c r="B135" s="59" t="s">
        <v>154</v>
      </c>
      <c r="C135" s="60">
        <v>16190.72</v>
      </c>
      <c r="D135" s="61"/>
      <c r="E135" s="60"/>
      <c r="F135" s="62"/>
      <c r="H135" s="40" t="s">
        <v>365</v>
      </c>
      <c r="I135" s="40" t="s">
        <v>366</v>
      </c>
      <c r="J135" s="41">
        <v>43777</v>
      </c>
      <c r="K135" s="40" t="s">
        <v>288</v>
      </c>
      <c r="L135" s="74" t="s">
        <v>340</v>
      </c>
      <c r="M135" s="40" t="s">
        <v>228</v>
      </c>
      <c r="N135" s="70" t="s">
        <v>289</v>
      </c>
      <c r="O135" s="75">
        <v>2998.77</v>
      </c>
    </row>
    <row r="136" spans="1:15" x14ac:dyDescent="0.3">
      <c r="A136" s="55"/>
      <c r="B136" s="59" t="s">
        <v>155</v>
      </c>
      <c r="C136" s="60">
        <v>15749.76</v>
      </c>
      <c r="D136" s="61"/>
      <c r="E136" s="60"/>
      <c r="F136" s="62"/>
      <c r="H136" s="40" t="s">
        <v>365</v>
      </c>
      <c r="I136" s="40" t="s">
        <v>366</v>
      </c>
      <c r="J136" s="41">
        <v>43791</v>
      </c>
      <c r="K136" s="40" t="s">
        <v>290</v>
      </c>
      <c r="L136" s="74" t="s">
        <v>340</v>
      </c>
      <c r="M136" s="40" t="s">
        <v>228</v>
      </c>
      <c r="N136" s="70" t="s">
        <v>291</v>
      </c>
      <c r="O136" s="75">
        <v>3058.62</v>
      </c>
    </row>
    <row r="137" spans="1:15" x14ac:dyDescent="0.3">
      <c r="A137" s="55"/>
      <c r="B137" s="59" t="s">
        <v>156</v>
      </c>
      <c r="C137" s="60">
        <v>16631.68</v>
      </c>
      <c r="D137" s="61"/>
      <c r="E137" s="60"/>
      <c r="F137" s="62"/>
      <c r="H137" s="40" t="s">
        <v>365</v>
      </c>
      <c r="I137" s="40" t="s">
        <v>366</v>
      </c>
      <c r="J137" s="41">
        <v>43805</v>
      </c>
      <c r="K137" s="40" t="s">
        <v>296</v>
      </c>
      <c r="L137" s="74" t="s">
        <v>340</v>
      </c>
      <c r="M137" s="40" t="s">
        <v>228</v>
      </c>
      <c r="N137" s="70" t="s">
        <v>297</v>
      </c>
      <c r="O137" s="75">
        <v>3058.62</v>
      </c>
    </row>
    <row r="138" spans="1:15" x14ac:dyDescent="0.3">
      <c r="A138" s="55"/>
      <c r="B138" s="59" t="s">
        <v>157</v>
      </c>
      <c r="C138" s="60">
        <v>17064.32</v>
      </c>
      <c r="D138" s="61"/>
      <c r="E138" s="60"/>
      <c r="F138" s="62"/>
      <c r="H138" s="40" t="s">
        <v>365</v>
      </c>
      <c r="I138" s="40" t="s">
        <v>366</v>
      </c>
      <c r="J138" s="41">
        <v>43819</v>
      </c>
      <c r="K138" s="40" t="s">
        <v>318</v>
      </c>
      <c r="L138" s="74" t="s">
        <v>340</v>
      </c>
      <c r="M138" s="40" t="s">
        <v>228</v>
      </c>
      <c r="N138" s="70" t="s">
        <v>319</v>
      </c>
      <c r="O138" s="75">
        <v>3058.61</v>
      </c>
    </row>
    <row r="139" spans="1:15" x14ac:dyDescent="0.3">
      <c r="A139" s="55"/>
      <c r="B139" s="59" t="s">
        <v>158</v>
      </c>
      <c r="C139" s="60">
        <v>16190.72</v>
      </c>
      <c r="D139" s="61"/>
      <c r="E139" s="60"/>
      <c r="F139" s="62"/>
      <c r="H139" s="40" t="s">
        <v>365</v>
      </c>
      <c r="I139" s="40" t="s">
        <v>366</v>
      </c>
      <c r="J139" s="41">
        <v>43833</v>
      </c>
      <c r="K139" s="40" t="s">
        <v>320</v>
      </c>
      <c r="L139" s="74" t="s">
        <v>340</v>
      </c>
      <c r="M139" s="40" t="s">
        <v>228</v>
      </c>
      <c r="N139" s="70" t="s">
        <v>321</v>
      </c>
      <c r="O139" s="75">
        <v>3009.99</v>
      </c>
    </row>
    <row r="140" spans="1:15" x14ac:dyDescent="0.3">
      <c r="A140" s="55"/>
      <c r="B140" s="59" t="s">
        <v>159</v>
      </c>
      <c r="C140" s="60">
        <v>15749.76</v>
      </c>
      <c r="D140" s="61"/>
      <c r="E140" s="60"/>
      <c r="F140" s="62"/>
      <c r="H140" s="40" t="s">
        <v>365</v>
      </c>
      <c r="I140" s="40" t="s">
        <v>366</v>
      </c>
      <c r="J140" s="41">
        <v>43847</v>
      </c>
      <c r="K140" s="40" t="s">
        <v>322</v>
      </c>
      <c r="L140" s="74" t="s">
        <v>340</v>
      </c>
      <c r="M140" s="40" t="s">
        <v>228</v>
      </c>
      <c r="N140" s="70" t="s">
        <v>323</v>
      </c>
      <c r="O140" s="75">
        <v>3141.82</v>
      </c>
    </row>
    <row r="141" spans="1:15" x14ac:dyDescent="0.3">
      <c r="A141" s="55"/>
      <c r="B141" s="59" t="s">
        <v>160</v>
      </c>
      <c r="C141" s="60">
        <v>18512</v>
      </c>
      <c r="D141" s="61"/>
      <c r="E141" s="60"/>
      <c r="F141" s="62"/>
      <c r="H141" s="40" t="s">
        <v>365</v>
      </c>
      <c r="I141" s="40" t="s">
        <v>366</v>
      </c>
      <c r="J141" s="41">
        <v>43861</v>
      </c>
      <c r="K141" s="40" t="s">
        <v>324</v>
      </c>
      <c r="L141" s="74" t="s">
        <v>340</v>
      </c>
      <c r="M141" s="40" t="s">
        <v>228</v>
      </c>
      <c r="N141" s="70" t="s">
        <v>325</v>
      </c>
      <c r="O141" s="75">
        <v>3162.63</v>
      </c>
    </row>
    <row r="142" spans="1:15" x14ac:dyDescent="0.3">
      <c r="A142" s="55"/>
      <c r="B142" s="59" t="s">
        <v>161</v>
      </c>
      <c r="C142" s="60">
        <v>17596.8</v>
      </c>
      <c r="D142" s="61"/>
      <c r="E142" s="60"/>
      <c r="F142" s="62"/>
      <c r="H142" s="40" t="s">
        <v>365</v>
      </c>
      <c r="I142" s="40" t="s">
        <v>366</v>
      </c>
      <c r="J142" s="41">
        <v>43875</v>
      </c>
      <c r="K142" s="40" t="s">
        <v>328</v>
      </c>
      <c r="L142" s="74" t="s">
        <v>340</v>
      </c>
      <c r="M142" s="40" t="s">
        <v>228</v>
      </c>
      <c r="N142" s="70" t="s">
        <v>329</v>
      </c>
      <c r="O142" s="75">
        <v>3162.6</v>
      </c>
    </row>
    <row r="143" spans="1:15" x14ac:dyDescent="0.3">
      <c r="A143" s="55"/>
      <c r="B143" s="59" t="s">
        <v>162</v>
      </c>
      <c r="C143" s="60">
        <v>17896.32</v>
      </c>
      <c r="D143" s="61"/>
      <c r="E143" s="60"/>
      <c r="F143" s="62"/>
      <c r="H143" s="40" t="s">
        <v>365</v>
      </c>
      <c r="I143" s="40" t="s">
        <v>366</v>
      </c>
      <c r="J143" s="41">
        <v>43889</v>
      </c>
      <c r="K143" s="40" t="s">
        <v>330</v>
      </c>
      <c r="L143" s="74" t="s">
        <v>340</v>
      </c>
      <c r="M143" s="40" t="s">
        <v>228</v>
      </c>
      <c r="N143" s="70" t="s">
        <v>331</v>
      </c>
      <c r="O143" s="75">
        <v>3162.62</v>
      </c>
    </row>
    <row r="144" spans="1:15" x14ac:dyDescent="0.3">
      <c r="A144" s="55"/>
      <c r="B144" s="59" t="s">
        <v>163</v>
      </c>
      <c r="C144" s="60">
        <v>18204.16</v>
      </c>
      <c r="D144" s="61"/>
      <c r="E144" s="60"/>
      <c r="F144" s="62"/>
      <c r="H144" s="40" t="s">
        <v>365</v>
      </c>
      <c r="I144" s="40" t="s">
        <v>366</v>
      </c>
      <c r="J144" s="41">
        <v>43903</v>
      </c>
      <c r="K144" s="40" t="s">
        <v>332</v>
      </c>
      <c r="L144" s="74" t="s">
        <v>340</v>
      </c>
      <c r="M144" s="40" t="s">
        <v>228</v>
      </c>
      <c r="N144" s="70" t="s">
        <v>333</v>
      </c>
      <c r="O144" s="75">
        <v>2842.13</v>
      </c>
    </row>
    <row r="145" spans="1:15" x14ac:dyDescent="0.3">
      <c r="A145" s="55"/>
      <c r="B145" s="59" t="s">
        <v>164</v>
      </c>
      <c r="C145" s="60">
        <v>19061.12</v>
      </c>
      <c r="D145" s="61">
        <f>SUM(C133:C145)</f>
        <v>223714.66</v>
      </c>
      <c r="E145" s="60">
        <f>D145-A132</f>
        <v>0</v>
      </c>
      <c r="F145" s="62"/>
      <c r="H145" s="40" t="s">
        <v>365</v>
      </c>
      <c r="I145" s="40" t="s">
        <v>366</v>
      </c>
      <c r="J145" s="41">
        <v>43917</v>
      </c>
      <c r="K145" s="40" t="s">
        <v>334</v>
      </c>
      <c r="L145" s="74" t="s">
        <v>340</v>
      </c>
      <c r="M145" s="40" t="s">
        <v>228</v>
      </c>
      <c r="N145" s="70" t="s">
        <v>335</v>
      </c>
      <c r="O145" s="75">
        <v>2601.77</v>
      </c>
    </row>
    <row r="146" spans="1:15" x14ac:dyDescent="0.3">
      <c r="A146" s="55">
        <v>438007.18</v>
      </c>
      <c r="B146" s="56" t="s">
        <v>165</v>
      </c>
      <c r="C146" s="57"/>
      <c r="D146" s="57"/>
      <c r="E146" s="58"/>
      <c r="H146" s="40" t="s">
        <v>365</v>
      </c>
      <c r="I146" s="40" t="s">
        <v>366</v>
      </c>
      <c r="J146" s="41">
        <v>43567</v>
      </c>
      <c r="K146" s="40" t="s">
        <v>227</v>
      </c>
      <c r="L146" s="74" t="s">
        <v>340</v>
      </c>
      <c r="M146" s="40" t="s">
        <v>228</v>
      </c>
      <c r="N146" s="70" t="s">
        <v>229</v>
      </c>
      <c r="O146" s="75">
        <v>3578.7</v>
      </c>
    </row>
    <row r="147" spans="1:15" x14ac:dyDescent="0.3">
      <c r="A147" s="55"/>
      <c r="B147" s="63" t="s">
        <v>60</v>
      </c>
      <c r="C147" s="64">
        <v>19767.54</v>
      </c>
      <c r="D147" s="57"/>
      <c r="E147" s="58"/>
      <c r="H147" s="40" t="s">
        <v>365</v>
      </c>
      <c r="I147" s="40" t="s">
        <v>366</v>
      </c>
      <c r="J147" s="41">
        <v>43581</v>
      </c>
      <c r="K147" s="40" t="s">
        <v>230</v>
      </c>
      <c r="L147" s="74" t="s">
        <v>340</v>
      </c>
      <c r="M147" s="40" t="s">
        <v>228</v>
      </c>
      <c r="N147" s="70" t="s">
        <v>231</v>
      </c>
      <c r="O147" s="75">
        <v>3562.69</v>
      </c>
    </row>
    <row r="148" spans="1:15" x14ac:dyDescent="0.3">
      <c r="A148" s="55"/>
      <c r="B148" s="59" t="s">
        <v>166</v>
      </c>
      <c r="C148" s="60">
        <v>20959.38</v>
      </c>
      <c r="D148" s="61"/>
      <c r="E148" s="60"/>
      <c r="F148" s="62"/>
      <c r="H148" s="40" t="s">
        <v>365</v>
      </c>
      <c r="I148" s="40" t="s">
        <v>366</v>
      </c>
      <c r="J148" s="41">
        <v>43595</v>
      </c>
      <c r="K148" s="40" t="s">
        <v>232</v>
      </c>
      <c r="L148" s="74" t="s">
        <v>340</v>
      </c>
      <c r="M148" s="40" t="s">
        <v>228</v>
      </c>
      <c r="N148" s="70" t="s">
        <v>233</v>
      </c>
      <c r="O148" s="75">
        <v>3922.64</v>
      </c>
    </row>
    <row r="149" spans="1:15" x14ac:dyDescent="0.3">
      <c r="A149" s="55"/>
      <c r="B149" s="59" t="s">
        <v>167</v>
      </c>
      <c r="C149" s="60">
        <v>20066.02</v>
      </c>
      <c r="D149" s="61"/>
      <c r="E149" s="60"/>
      <c r="F149" s="62"/>
      <c r="H149" s="40" t="s">
        <v>365</v>
      </c>
      <c r="I149" s="40" t="s">
        <v>366</v>
      </c>
      <c r="J149" s="41">
        <v>43609</v>
      </c>
      <c r="K149" s="40" t="s">
        <v>234</v>
      </c>
      <c r="L149" s="74" t="s">
        <v>340</v>
      </c>
      <c r="M149" s="40" t="s">
        <v>228</v>
      </c>
      <c r="N149" s="70" t="s">
        <v>235</v>
      </c>
      <c r="O149" s="75">
        <v>3916.7</v>
      </c>
    </row>
    <row r="150" spans="1:15" x14ac:dyDescent="0.3">
      <c r="A150" s="55"/>
      <c r="B150" s="59" t="s">
        <v>168</v>
      </c>
      <c r="C150" s="60">
        <v>20090.46</v>
      </c>
      <c r="D150" s="61"/>
      <c r="E150" s="60"/>
      <c r="F150" s="62"/>
      <c r="H150" s="40" t="s">
        <v>365</v>
      </c>
      <c r="I150" s="40" t="s">
        <v>366</v>
      </c>
      <c r="J150" s="41">
        <v>43623</v>
      </c>
      <c r="K150" s="40" t="s">
        <v>236</v>
      </c>
      <c r="L150" s="74" t="s">
        <v>340</v>
      </c>
      <c r="M150" s="40" t="s">
        <v>228</v>
      </c>
      <c r="N150" s="70" t="s">
        <v>237</v>
      </c>
      <c r="O150" s="75">
        <v>3909.61</v>
      </c>
    </row>
    <row r="151" spans="1:15" x14ac:dyDescent="0.3">
      <c r="A151" s="55"/>
      <c r="B151" s="59" t="s">
        <v>169</v>
      </c>
      <c r="C151" s="60">
        <v>19210.099999999999</v>
      </c>
      <c r="D151" s="61"/>
      <c r="E151" s="60"/>
      <c r="F151" s="62"/>
      <c r="H151" s="40" t="s">
        <v>365</v>
      </c>
      <c r="I151" s="40" t="s">
        <v>366</v>
      </c>
      <c r="J151" s="41">
        <v>43637</v>
      </c>
      <c r="K151" s="40" t="s">
        <v>238</v>
      </c>
      <c r="L151" s="74" t="s">
        <v>340</v>
      </c>
      <c r="M151" s="40" t="s">
        <v>228</v>
      </c>
      <c r="N151" s="70" t="s">
        <v>239</v>
      </c>
      <c r="O151" s="75">
        <v>3916.7</v>
      </c>
    </row>
    <row r="152" spans="1:15" x14ac:dyDescent="0.3">
      <c r="A152" s="55"/>
      <c r="B152" s="59" t="s">
        <v>170</v>
      </c>
      <c r="C152" s="60">
        <v>21694.400000000001</v>
      </c>
      <c r="D152" s="61"/>
      <c r="E152" s="60"/>
      <c r="F152" s="62"/>
      <c r="H152" s="40" t="s">
        <v>365</v>
      </c>
      <c r="I152" s="40" t="s">
        <v>366</v>
      </c>
      <c r="J152" s="41">
        <v>43651</v>
      </c>
      <c r="K152" s="40" t="s">
        <v>240</v>
      </c>
      <c r="L152" s="74" t="s">
        <v>340</v>
      </c>
      <c r="M152" s="40" t="s">
        <v>228</v>
      </c>
      <c r="N152" s="70" t="s">
        <v>241</v>
      </c>
      <c r="O152" s="75">
        <v>3916.7</v>
      </c>
    </row>
    <row r="153" spans="1:15" x14ac:dyDescent="0.3">
      <c r="A153" s="55"/>
      <c r="B153" s="59" t="s">
        <v>171</v>
      </c>
      <c r="C153" s="60">
        <v>19595.16</v>
      </c>
      <c r="D153" s="61"/>
      <c r="E153" s="60"/>
      <c r="F153" s="62"/>
      <c r="H153" s="40" t="s">
        <v>365</v>
      </c>
      <c r="I153" s="40" t="s">
        <v>366</v>
      </c>
      <c r="J153" s="41">
        <v>43665</v>
      </c>
      <c r="K153" s="40" t="s">
        <v>272</v>
      </c>
      <c r="L153" s="74" t="s">
        <v>340</v>
      </c>
      <c r="M153" s="40" t="s">
        <v>228</v>
      </c>
      <c r="N153" s="70" t="s">
        <v>273</v>
      </c>
      <c r="O153" s="75">
        <v>3916.69</v>
      </c>
    </row>
    <row r="154" spans="1:15" x14ac:dyDescent="0.3">
      <c r="A154" s="55"/>
      <c r="B154" s="59" t="s">
        <v>172</v>
      </c>
      <c r="C154" s="60">
        <v>19237.14</v>
      </c>
      <c r="D154" s="61"/>
      <c r="E154" s="60"/>
      <c r="F154" s="62"/>
      <c r="H154" s="40" t="s">
        <v>365</v>
      </c>
      <c r="I154" s="40" t="s">
        <v>366</v>
      </c>
      <c r="J154" s="41">
        <v>43679</v>
      </c>
      <c r="K154" s="40" t="s">
        <v>274</v>
      </c>
      <c r="L154" s="74" t="s">
        <v>340</v>
      </c>
      <c r="M154" s="40" t="s">
        <v>228</v>
      </c>
      <c r="N154" s="70" t="s">
        <v>275</v>
      </c>
      <c r="O154" s="75">
        <v>3916.71</v>
      </c>
    </row>
    <row r="155" spans="1:15" x14ac:dyDescent="0.3">
      <c r="A155" s="55"/>
      <c r="B155" s="59" t="s">
        <v>173</v>
      </c>
      <c r="C155" s="60">
        <v>19595.16</v>
      </c>
      <c r="D155" s="61"/>
      <c r="E155" s="60"/>
      <c r="F155" s="62"/>
      <c r="H155" s="40" t="s">
        <v>365</v>
      </c>
      <c r="I155" s="40" t="s">
        <v>366</v>
      </c>
      <c r="J155" s="41">
        <v>43693</v>
      </c>
      <c r="K155" s="40" t="s">
        <v>276</v>
      </c>
      <c r="L155" s="74" t="s">
        <v>340</v>
      </c>
      <c r="M155" s="40" t="s">
        <v>228</v>
      </c>
      <c r="N155" s="70" t="s">
        <v>277</v>
      </c>
      <c r="O155" s="75">
        <v>3916.7</v>
      </c>
    </row>
    <row r="156" spans="1:15" x14ac:dyDescent="0.3">
      <c r="A156" s="55"/>
      <c r="B156" s="59" t="s">
        <v>174</v>
      </c>
      <c r="C156" s="60">
        <v>18728.32</v>
      </c>
      <c r="D156" s="61"/>
      <c r="E156" s="60"/>
      <c r="F156" s="62"/>
      <c r="H156" s="40" t="s">
        <v>365</v>
      </c>
      <c r="I156" s="40" t="s">
        <v>366</v>
      </c>
      <c r="J156" s="41">
        <v>43707</v>
      </c>
      <c r="K156" s="40" t="s">
        <v>278</v>
      </c>
      <c r="L156" s="74" t="s">
        <v>340</v>
      </c>
      <c r="M156" s="40" t="s">
        <v>228</v>
      </c>
      <c r="N156" s="70" t="s">
        <v>279</v>
      </c>
      <c r="O156" s="75">
        <v>3921.69</v>
      </c>
    </row>
    <row r="157" spans="1:15" x14ac:dyDescent="0.3">
      <c r="A157" s="55"/>
      <c r="B157" s="59" t="s">
        <v>175</v>
      </c>
      <c r="C157" s="60">
        <v>20902.96</v>
      </c>
      <c r="D157" s="61"/>
      <c r="E157" s="60"/>
      <c r="F157" s="62"/>
      <c r="H157" s="40" t="s">
        <v>365</v>
      </c>
      <c r="I157" s="40" t="s">
        <v>366</v>
      </c>
      <c r="J157" s="41">
        <v>43721</v>
      </c>
      <c r="K157" s="40" t="s">
        <v>280</v>
      </c>
      <c r="L157" s="74" t="s">
        <v>340</v>
      </c>
      <c r="M157" s="40" t="s">
        <v>228</v>
      </c>
      <c r="N157" s="70" t="s">
        <v>281</v>
      </c>
      <c r="O157" s="75">
        <v>3926.7</v>
      </c>
    </row>
    <row r="158" spans="1:15" x14ac:dyDescent="0.3">
      <c r="A158" s="55"/>
      <c r="B158" s="59" t="s">
        <v>176</v>
      </c>
      <c r="C158" s="60">
        <v>20641.400000000001</v>
      </c>
      <c r="D158" s="61"/>
      <c r="E158" s="60"/>
      <c r="F158" s="62"/>
      <c r="H158" s="40" t="s">
        <v>365</v>
      </c>
      <c r="I158" s="40" t="s">
        <v>366</v>
      </c>
      <c r="J158" s="41">
        <v>43735</v>
      </c>
      <c r="K158" s="40" t="s">
        <v>282</v>
      </c>
      <c r="L158" s="74" t="s">
        <v>340</v>
      </c>
      <c r="M158" s="40" t="s">
        <v>228</v>
      </c>
      <c r="N158" s="70" t="s">
        <v>283</v>
      </c>
      <c r="O158" s="75">
        <v>3926.69</v>
      </c>
    </row>
    <row r="159" spans="1:15" x14ac:dyDescent="0.3">
      <c r="A159" s="55"/>
      <c r="B159" s="59" t="s">
        <v>177</v>
      </c>
      <c r="C159" s="60">
        <v>23003.24</v>
      </c>
      <c r="D159" s="61"/>
      <c r="E159" s="60"/>
      <c r="F159" s="62"/>
      <c r="H159" s="40" t="s">
        <v>365</v>
      </c>
      <c r="I159" s="40" t="s">
        <v>366</v>
      </c>
      <c r="J159" s="41">
        <v>43749</v>
      </c>
      <c r="K159" s="40" t="s">
        <v>284</v>
      </c>
      <c r="L159" s="74" t="s">
        <v>340</v>
      </c>
      <c r="M159" s="40" t="s">
        <v>228</v>
      </c>
      <c r="N159" s="70" t="s">
        <v>285</v>
      </c>
      <c r="O159" s="75">
        <v>3927.64</v>
      </c>
    </row>
    <row r="160" spans="1:15" x14ac:dyDescent="0.3">
      <c r="A160" s="55"/>
      <c r="B160" s="59" t="s">
        <v>178</v>
      </c>
      <c r="C160" s="60">
        <v>22027.200000000001</v>
      </c>
      <c r="D160" s="61"/>
      <c r="E160" s="60"/>
      <c r="F160" s="62"/>
      <c r="H160" s="40" t="s">
        <v>365</v>
      </c>
      <c r="I160" s="40" t="s">
        <v>366</v>
      </c>
      <c r="J160" s="41">
        <v>43763</v>
      </c>
      <c r="K160" s="40" t="s">
        <v>286</v>
      </c>
      <c r="L160" s="74" t="s">
        <v>340</v>
      </c>
      <c r="M160" s="40" t="s">
        <v>228</v>
      </c>
      <c r="N160" s="70" t="s">
        <v>287</v>
      </c>
      <c r="O160" s="75">
        <v>3926.69</v>
      </c>
    </row>
    <row r="161" spans="1:15" x14ac:dyDescent="0.3">
      <c r="A161" s="55"/>
      <c r="B161" s="59" t="s">
        <v>179</v>
      </c>
      <c r="C161" s="60">
        <v>23901.8</v>
      </c>
      <c r="D161" s="61"/>
      <c r="E161" s="60"/>
      <c r="F161" s="62"/>
      <c r="H161" s="40" t="s">
        <v>365</v>
      </c>
      <c r="I161" s="40" t="s">
        <v>366</v>
      </c>
      <c r="J161" s="41">
        <v>43777</v>
      </c>
      <c r="K161" s="40" t="s">
        <v>288</v>
      </c>
      <c r="L161" s="74" t="s">
        <v>340</v>
      </c>
      <c r="M161" s="40" t="s">
        <v>228</v>
      </c>
      <c r="N161" s="70" t="s">
        <v>289</v>
      </c>
      <c r="O161" s="75">
        <v>3926.69</v>
      </c>
    </row>
    <row r="162" spans="1:15" x14ac:dyDescent="0.3">
      <c r="A162" s="55"/>
      <c r="B162" s="59" t="s">
        <v>180</v>
      </c>
      <c r="C162" s="60">
        <v>22466.86</v>
      </c>
      <c r="D162" s="61"/>
      <c r="E162" s="60"/>
      <c r="F162" s="62"/>
      <c r="H162" s="40" t="s">
        <v>365</v>
      </c>
      <c r="I162" s="40" t="s">
        <v>366</v>
      </c>
      <c r="J162" s="41">
        <v>43791</v>
      </c>
      <c r="K162" s="40" t="s">
        <v>290</v>
      </c>
      <c r="L162" s="74" t="s">
        <v>340</v>
      </c>
      <c r="M162" s="40" t="s">
        <v>228</v>
      </c>
      <c r="N162" s="70" t="s">
        <v>291</v>
      </c>
      <c r="O162" s="75">
        <v>3813.47</v>
      </c>
    </row>
    <row r="163" spans="1:15" x14ac:dyDescent="0.3">
      <c r="A163" s="55"/>
      <c r="B163" s="59" t="s">
        <v>181</v>
      </c>
      <c r="C163" s="60">
        <v>34569.08</v>
      </c>
      <c r="D163" s="61"/>
      <c r="E163" s="60"/>
      <c r="F163" s="62"/>
      <c r="H163" s="40" t="s">
        <v>365</v>
      </c>
      <c r="I163" s="40" t="s">
        <v>366</v>
      </c>
      <c r="J163" s="41">
        <v>43791</v>
      </c>
      <c r="K163" s="40" t="s">
        <v>292</v>
      </c>
      <c r="L163" s="74" t="s">
        <v>340</v>
      </c>
      <c r="M163" s="40" t="s">
        <v>228</v>
      </c>
      <c r="N163" s="70" t="s">
        <v>293</v>
      </c>
      <c r="O163" s="75">
        <v>112</v>
      </c>
    </row>
    <row r="164" spans="1:15" x14ac:dyDescent="0.3">
      <c r="A164" s="55"/>
      <c r="B164" s="59" t="s">
        <v>182</v>
      </c>
      <c r="C164" s="60">
        <v>33897.760000000002</v>
      </c>
      <c r="D164" s="61"/>
      <c r="E164" s="60"/>
      <c r="F164" s="62"/>
      <c r="H164" s="40" t="s">
        <v>365</v>
      </c>
      <c r="I164" s="40" t="s">
        <v>366</v>
      </c>
      <c r="J164" s="41">
        <v>43805</v>
      </c>
      <c r="K164" s="40" t="s">
        <v>296</v>
      </c>
      <c r="L164" s="74" t="s">
        <v>340</v>
      </c>
      <c r="M164" s="40" t="s">
        <v>228</v>
      </c>
      <c r="N164" s="70" t="s">
        <v>297</v>
      </c>
      <c r="O164" s="75">
        <v>4208.3999999999996</v>
      </c>
    </row>
    <row r="165" spans="1:15" x14ac:dyDescent="0.3">
      <c r="A165" s="55"/>
      <c r="B165" s="59" t="s">
        <v>183</v>
      </c>
      <c r="C165" s="60">
        <v>37653.199999999997</v>
      </c>
      <c r="D165" s="65">
        <f>SUM(C147:C165)</f>
        <v>438007.18000000005</v>
      </c>
      <c r="E165" s="60">
        <f>D165-A146</f>
        <v>0</v>
      </c>
      <c r="F165" s="62"/>
      <c r="H165" s="40" t="s">
        <v>365</v>
      </c>
      <c r="I165" s="40" t="s">
        <v>366</v>
      </c>
      <c r="J165" s="41">
        <v>43809</v>
      </c>
      <c r="K165" s="40" t="s">
        <v>306</v>
      </c>
      <c r="L165" s="74" t="s">
        <v>340</v>
      </c>
      <c r="M165" s="40" t="s">
        <v>228</v>
      </c>
      <c r="N165" s="70" t="s">
        <v>307</v>
      </c>
      <c r="O165" s="75">
        <v>10</v>
      </c>
    </row>
    <row r="166" spans="1:15" x14ac:dyDescent="0.3">
      <c r="C166" s="58"/>
      <c r="D166" s="58"/>
      <c r="E166" s="58"/>
      <c r="H166" s="40" t="s">
        <v>365</v>
      </c>
      <c r="I166" s="40" t="s">
        <v>366</v>
      </c>
      <c r="J166" s="41">
        <v>43809</v>
      </c>
      <c r="K166" s="40" t="s">
        <v>308</v>
      </c>
      <c r="L166" s="74" t="s">
        <v>340</v>
      </c>
      <c r="M166" s="40" t="s">
        <v>228</v>
      </c>
      <c r="N166" s="70" t="s">
        <v>309</v>
      </c>
      <c r="O166" s="75">
        <v>40</v>
      </c>
    </row>
    <row r="167" spans="1:15" x14ac:dyDescent="0.3">
      <c r="A167" s="68">
        <v>3074439.6800000006</v>
      </c>
      <c r="C167" s="58">
        <f>SUM(C12:C165)</f>
        <v>3094116.2200000007</v>
      </c>
      <c r="D167" s="58">
        <f t="shared" ref="D167:E167" si="0">SUM(D12:D165)</f>
        <v>3094116.2200000007</v>
      </c>
      <c r="E167" s="58">
        <f t="shared" si="0"/>
        <v>-19858.540000000008</v>
      </c>
      <c r="H167" s="40" t="s">
        <v>365</v>
      </c>
      <c r="I167" s="40" t="s">
        <v>366</v>
      </c>
      <c r="J167" s="41">
        <v>43819</v>
      </c>
      <c r="K167" s="40" t="s">
        <v>318</v>
      </c>
      <c r="L167" s="74" t="s">
        <v>340</v>
      </c>
      <c r="M167" s="40" t="s">
        <v>228</v>
      </c>
      <c r="N167" s="70" t="s">
        <v>319</v>
      </c>
      <c r="O167" s="75">
        <v>4491.6099999999997</v>
      </c>
    </row>
    <row r="168" spans="1:15" x14ac:dyDescent="0.3">
      <c r="A168" s="54" t="s">
        <v>198</v>
      </c>
      <c r="E168" s="69" t="s">
        <v>226</v>
      </c>
      <c r="H168" s="40" t="s">
        <v>365</v>
      </c>
      <c r="I168" s="40" t="s">
        <v>366</v>
      </c>
      <c r="J168" s="41">
        <v>43833</v>
      </c>
      <c r="K168" s="40" t="s">
        <v>320</v>
      </c>
      <c r="L168" s="74" t="s">
        <v>340</v>
      </c>
      <c r="M168" s="40" t="s">
        <v>228</v>
      </c>
      <c r="N168" s="70" t="s">
        <v>321</v>
      </c>
      <c r="O168" s="75">
        <v>4289.8999999999996</v>
      </c>
    </row>
    <row r="169" spans="1:15" x14ac:dyDescent="0.3">
      <c r="H169" s="40" t="s">
        <v>365</v>
      </c>
      <c r="I169" s="40" t="s">
        <v>366</v>
      </c>
      <c r="J169" s="41">
        <v>43847</v>
      </c>
      <c r="K169" s="40" t="s">
        <v>322</v>
      </c>
      <c r="L169" s="74" t="s">
        <v>340</v>
      </c>
      <c r="M169" s="40" t="s">
        <v>228</v>
      </c>
      <c r="N169" s="70" t="s">
        <v>323</v>
      </c>
      <c r="O169" s="75">
        <v>4398.29</v>
      </c>
    </row>
    <row r="170" spans="1:15" x14ac:dyDescent="0.3">
      <c r="A170" s="77"/>
      <c r="D170" s="58"/>
      <c r="E170" s="76"/>
      <c r="H170" s="40" t="s">
        <v>365</v>
      </c>
      <c r="I170" s="40" t="s">
        <v>366</v>
      </c>
      <c r="J170" s="41">
        <v>43861</v>
      </c>
      <c r="K170" s="40" t="s">
        <v>324</v>
      </c>
      <c r="L170" s="74" t="s">
        <v>340</v>
      </c>
      <c r="M170" s="40" t="s">
        <v>228</v>
      </c>
      <c r="N170" s="70" t="s">
        <v>325</v>
      </c>
      <c r="O170" s="75">
        <v>4395.54</v>
      </c>
    </row>
    <row r="171" spans="1:15" x14ac:dyDescent="0.3">
      <c r="H171" s="40" t="s">
        <v>365</v>
      </c>
      <c r="I171" s="40" t="s">
        <v>366</v>
      </c>
      <c r="J171" s="41">
        <v>43875</v>
      </c>
      <c r="K171" s="40" t="s">
        <v>328</v>
      </c>
      <c r="L171" s="74" t="s">
        <v>340</v>
      </c>
      <c r="M171" s="40" t="s">
        <v>228</v>
      </c>
      <c r="N171" s="70" t="s">
        <v>329</v>
      </c>
      <c r="O171" s="75">
        <v>4406.47</v>
      </c>
    </row>
    <row r="172" spans="1:15" x14ac:dyDescent="0.3">
      <c r="H172" s="40" t="s">
        <v>365</v>
      </c>
      <c r="I172" s="40" t="s">
        <v>366</v>
      </c>
      <c r="J172" s="41">
        <v>43889</v>
      </c>
      <c r="K172" s="40" t="s">
        <v>330</v>
      </c>
      <c r="L172" s="74" t="s">
        <v>340</v>
      </c>
      <c r="M172" s="40" t="s">
        <v>228</v>
      </c>
      <c r="N172" s="70" t="s">
        <v>331</v>
      </c>
      <c r="O172" s="75">
        <v>4393.17</v>
      </c>
    </row>
    <row r="173" spans="1:15" x14ac:dyDescent="0.3">
      <c r="A173" s="54" t="s">
        <v>362</v>
      </c>
      <c r="B173" s="54" t="s">
        <v>363</v>
      </c>
      <c r="C173" s="54" t="s">
        <v>364</v>
      </c>
      <c r="H173" s="40" t="s">
        <v>365</v>
      </c>
      <c r="I173" s="40" t="s">
        <v>366</v>
      </c>
      <c r="J173" s="41">
        <v>43903</v>
      </c>
      <c r="K173" s="40" t="s">
        <v>332</v>
      </c>
      <c r="L173" s="74" t="s">
        <v>340</v>
      </c>
      <c r="M173" s="40" t="s">
        <v>228</v>
      </c>
      <c r="N173" s="70" t="s">
        <v>333</v>
      </c>
      <c r="O173" s="75">
        <v>4347.5600000000004</v>
      </c>
    </row>
    <row r="174" spans="1:15" x14ac:dyDescent="0.3">
      <c r="A174" s="54" t="s">
        <v>365</v>
      </c>
      <c r="B174" s="54" t="s">
        <v>366</v>
      </c>
      <c r="C174" s="58">
        <v>184260.18</v>
      </c>
      <c r="H174" s="40" t="s">
        <v>365</v>
      </c>
      <c r="I174" s="40" t="s">
        <v>366</v>
      </c>
      <c r="J174" s="41">
        <v>43917</v>
      </c>
      <c r="K174" s="40" t="s">
        <v>334</v>
      </c>
      <c r="L174" s="74" t="s">
        <v>340</v>
      </c>
      <c r="M174" s="40" t="s">
        <v>228</v>
      </c>
      <c r="N174" s="70" t="s">
        <v>335</v>
      </c>
      <c r="O174" s="75">
        <v>4471.55</v>
      </c>
    </row>
    <row r="175" spans="1:15" x14ac:dyDescent="0.3">
      <c r="A175" s="54" t="s">
        <v>365</v>
      </c>
      <c r="B175" s="54" t="s">
        <v>366</v>
      </c>
      <c r="C175" s="58">
        <v>11981.06</v>
      </c>
      <c r="H175" s="40" t="s">
        <v>365</v>
      </c>
      <c r="I175" s="40" t="s">
        <v>366</v>
      </c>
      <c r="J175" s="41">
        <v>43567</v>
      </c>
      <c r="K175" s="40" t="s">
        <v>227</v>
      </c>
      <c r="L175" s="74" t="s">
        <v>340</v>
      </c>
      <c r="M175" s="40" t="s">
        <v>228</v>
      </c>
      <c r="N175" s="70" t="s">
        <v>229</v>
      </c>
      <c r="O175" s="75">
        <v>726.92</v>
      </c>
    </row>
    <row r="176" spans="1:15" x14ac:dyDescent="0.3">
      <c r="A176" s="54" t="s">
        <v>365</v>
      </c>
      <c r="B176" s="54" t="s">
        <v>366</v>
      </c>
      <c r="C176" s="58">
        <v>189811.44</v>
      </c>
      <c r="H176" s="40" t="s">
        <v>365</v>
      </c>
      <c r="I176" s="40" t="s">
        <v>366</v>
      </c>
      <c r="J176" s="41">
        <v>43581</v>
      </c>
      <c r="K176" s="40" t="s">
        <v>230</v>
      </c>
      <c r="L176" s="74" t="s">
        <v>340</v>
      </c>
      <c r="M176" s="40" t="s">
        <v>228</v>
      </c>
      <c r="N176" s="70" t="s">
        <v>231</v>
      </c>
      <c r="O176" s="75">
        <v>726.92</v>
      </c>
    </row>
    <row r="177" spans="1:15" x14ac:dyDescent="0.3">
      <c r="A177" s="54" t="s">
        <v>365</v>
      </c>
      <c r="B177" s="54" t="s">
        <v>366</v>
      </c>
      <c r="C177" s="58">
        <v>67331.16</v>
      </c>
      <c r="H177" s="40" t="s">
        <v>365</v>
      </c>
      <c r="I177" s="40" t="s">
        <v>366</v>
      </c>
      <c r="J177" s="41">
        <v>43595</v>
      </c>
      <c r="K177" s="40" t="s">
        <v>232</v>
      </c>
      <c r="L177" s="74" t="s">
        <v>340</v>
      </c>
      <c r="M177" s="40" t="s">
        <v>228</v>
      </c>
      <c r="N177" s="70" t="s">
        <v>233</v>
      </c>
      <c r="O177" s="75">
        <v>726.92</v>
      </c>
    </row>
    <row r="178" spans="1:15" x14ac:dyDescent="0.3">
      <c r="A178" s="54" t="s">
        <v>365</v>
      </c>
      <c r="B178" s="54" t="s">
        <v>366</v>
      </c>
      <c r="C178" s="58">
        <v>82206.8</v>
      </c>
      <c r="H178" s="40" t="s">
        <v>365</v>
      </c>
      <c r="I178" s="40" t="s">
        <v>366</v>
      </c>
      <c r="J178" s="41">
        <v>43609</v>
      </c>
      <c r="K178" s="40" t="s">
        <v>234</v>
      </c>
      <c r="L178" s="74" t="s">
        <v>340</v>
      </c>
      <c r="M178" s="40" t="s">
        <v>228</v>
      </c>
      <c r="N178" s="70" t="s">
        <v>235</v>
      </c>
      <c r="O178" s="75">
        <v>755.72</v>
      </c>
    </row>
    <row r="179" spans="1:15" x14ac:dyDescent="0.3">
      <c r="A179" s="54" t="s">
        <v>365</v>
      </c>
      <c r="B179" s="54" t="s">
        <v>366</v>
      </c>
      <c r="C179" s="58">
        <v>108535.44</v>
      </c>
      <c r="H179" s="40" t="s">
        <v>365</v>
      </c>
      <c r="I179" s="40" t="s">
        <v>366</v>
      </c>
      <c r="J179" s="41">
        <v>43623</v>
      </c>
      <c r="K179" s="40" t="s">
        <v>236</v>
      </c>
      <c r="L179" s="74" t="s">
        <v>340</v>
      </c>
      <c r="M179" s="40" t="s">
        <v>228</v>
      </c>
      <c r="N179" s="70" t="s">
        <v>237</v>
      </c>
      <c r="O179" s="75">
        <v>4216.99</v>
      </c>
    </row>
    <row r="180" spans="1:15" x14ac:dyDescent="0.3">
      <c r="A180" s="54" t="s">
        <v>365</v>
      </c>
      <c r="B180" s="54" t="s">
        <v>366</v>
      </c>
      <c r="C180" s="58">
        <v>69655.3</v>
      </c>
      <c r="H180" s="40" t="s">
        <v>365</v>
      </c>
      <c r="I180" s="40" t="s">
        <v>366</v>
      </c>
      <c r="J180" s="41">
        <v>43637</v>
      </c>
      <c r="K180" s="40" t="s">
        <v>238</v>
      </c>
      <c r="L180" s="74" t="s">
        <v>340</v>
      </c>
      <c r="M180" s="40" t="s">
        <v>228</v>
      </c>
      <c r="N180" s="70" t="s">
        <v>239</v>
      </c>
      <c r="O180" s="75">
        <v>4838.3</v>
      </c>
    </row>
    <row r="181" spans="1:15" x14ac:dyDescent="0.3">
      <c r="A181" s="54" t="s">
        <v>365</v>
      </c>
      <c r="B181" s="54" t="s">
        <v>366</v>
      </c>
      <c r="C181" s="58">
        <v>69001.66</v>
      </c>
      <c r="H181" s="40" t="s">
        <v>365</v>
      </c>
      <c r="I181" s="40" t="s">
        <v>366</v>
      </c>
      <c r="J181" s="41">
        <v>43651</v>
      </c>
      <c r="K181" s="40" t="s">
        <v>240</v>
      </c>
      <c r="L181" s="74" t="s">
        <v>340</v>
      </c>
      <c r="M181" s="40" t="s">
        <v>228</v>
      </c>
      <c r="N181" s="70" t="s">
        <v>241</v>
      </c>
      <c r="O181" s="75">
        <v>4951.1099999999997</v>
      </c>
    </row>
    <row r="182" spans="1:15" x14ac:dyDescent="0.3">
      <c r="A182" s="54" t="s">
        <v>365</v>
      </c>
      <c r="B182" s="54" t="s">
        <v>366</v>
      </c>
      <c r="C182" s="58">
        <v>747769.88</v>
      </c>
      <c r="H182" s="40" t="s">
        <v>365</v>
      </c>
      <c r="I182" s="40" t="s">
        <v>366</v>
      </c>
      <c r="J182" s="41">
        <v>43665</v>
      </c>
      <c r="K182" s="40" t="s">
        <v>272</v>
      </c>
      <c r="L182" s="74" t="s">
        <v>340</v>
      </c>
      <c r="M182" s="40" t="s">
        <v>228</v>
      </c>
      <c r="N182" s="70" t="s">
        <v>273</v>
      </c>
      <c r="O182" s="75">
        <v>4729.72</v>
      </c>
    </row>
    <row r="183" spans="1:15" x14ac:dyDescent="0.3">
      <c r="A183" s="54" t="s">
        <v>365</v>
      </c>
      <c r="B183" s="54" t="s">
        <v>366</v>
      </c>
      <c r="C183" s="58">
        <v>80056.86</v>
      </c>
      <c r="H183" s="40" t="s">
        <v>365</v>
      </c>
      <c r="I183" s="40" t="s">
        <v>366</v>
      </c>
      <c r="J183" s="41">
        <v>43679</v>
      </c>
      <c r="K183" s="40" t="s">
        <v>274</v>
      </c>
      <c r="L183" s="74" t="s">
        <v>340</v>
      </c>
      <c r="M183" s="40" t="s">
        <v>228</v>
      </c>
      <c r="N183" s="70" t="s">
        <v>275</v>
      </c>
      <c r="O183" s="75">
        <v>5577.31</v>
      </c>
    </row>
    <row r="184" spans="1:15" x14ac:dyDescent="0.3">
      <c r="A184" s="54" t="s">
        <v>365</v>
      </c>
      <c r="B184" s="54" t="s">
        <v>366</v>
      </c>
      <c r="C184" s="58">
        <v>802108.06</v>
      </c>
      <c r="H184" s="40" t="s">
        <v>365</v>
      </c>
      <c r="I184" s="40" t="s">
        <v>366</v>
      </c>
      <c r="J184" s="41">
        <v>43693</v>
      </c>
      <c r="K184" s="40" t="s">
        <v>276</v>
      </c>
      <c r="L184" s="74" t="s">
        <v>340</v>
      </c>
      <c r="M184" s="40" t="s">
        <v>228</v>
      </c>
      <c r="N184" s="70" t="s">
        <v>277</v>
      </c>
      <c r="O184" s="75">
        <v>5685.51</v>
      </c>
    </row>
    <row r="185" spans="1:15" x14ac:dyDescent="0.3">
      <c r="A185" s="54" t="s">
        <v>365</v>
      </c>
      <c r="B185" s="54" t="s">
        <v>366</v>
      </c>
      <c r="C185" s="58">
        <v>223714.66</v>
      </c>
      <c r="H185" s="40" t="s">
        <v>365</v>
      </c>
      <c r="I185" s="40" t="s">
        <v>366</v>
      </c>
      <c r="J185" s="41">
        <v>43707</v>
      </c>
      <c r="K185" s="40" t="s">
        <v>278</v>
      </c>
      <c r="L185" s="74" t="s">
        <v>340</v>
      </c>
      <c r="M185" s="40" t="s">
        <v>228</v>
      </c>
      <c r="N185" s="70" t="s">
        <v>279</v>
      </c>
      <c r="O185" s="75">
        <v>4868.72</v>
      </c>
    </row>
    <row r="186" spans="1:15" x14ac:dyDescent="0.3">
      <c r="A186" s="54" t="s">
        <v>365</v>
      </c>
      <c r="B186" s="54" t="s">
        <v>366</v>
      </c>
      <c r="C186" s="58">
        <v>438007.18</v>
      </c>
      <c r="H186" s="40" t="s">
        <v>365</v>
      </c>
      <c r="I186" s="40" t="s">
        <v>366</v>
      </c>
      <c r="J186" s="41">
        <v>43721</v>
      </c>
      <c r="K186" s="40" t="s">
        <v>280</v>
      </c>
      <c r="L186" s="74" t="s">
        <v>340</v>
      </c>
      <c r="M186" s="40" t="s">
        <v>228</v>
      </c>
      <c r="N186" s="70" t="s">
        <v>281</v>
      </c>
      <c r="O186" s="75">
        <v>4080.97</v>
      </c>
    </row>
    <row r="187" spans="1:15" x14ac:dyDescent="0.3">
      <c r="C187" s="58"/>
      <c r="H187" s="40" t="s">
        <v>365</v>
      </c>
      <c r="I187" s="40" t="s">
        <v>366</v>
      </c>
      <c r="J187" s="41">
        <v>43735</v>
      </c>
      <c r="K187" s="40" t="s">
        <v>282</v>
      </c>
      <c r="L187" s="74" t="s">
        <v>340</v>
      </c>
      <c r="M187" s="40" t="s">
        <v>228</v>
      </c>
      <c r="N187" s="70" t="s">
        <v>283</v>
      </c>
      <c r="O187" s="75">
        <v>3350.31</v>
      </c>
    </row>
    <row r="188" spans="1:15" x14ac:dyDescent="0.3">
      <c r="C188" s="58">
        <f>SUM(C174:C187)</f>
        <v>3074439.6800000006</v>
      </c>
      <c r="H188" s="40" t="s">
        <v>365</v>
      </c>
      <c r="I188" s="40" t="s">
        <v>366</v>
      </c>
      <c r="J188" s="41">
        <v>43749</v>
      </c>
      <c r="K188" s="40" t="s">
        <v>284</v>
      </c>
      <c r="L188" s="74" t="s">
        <v>340</v>
      </c>
      <c r="M188" s="40" t="s">
        <v>228</v>
      </c>
      <c r="N188" s="70" t="s">
        <v>285</v>
      </c>
      <c r="O188" s="75">
        <v>6267.98</v>
      </c>
    </row>
    <row r="189" spans="1:15" x14ac:dyDescent="0.3">
      <c r="H189" s="40" t="s">
        <v>365</v>
      </c>
      <c r="I189" s="40" t="s">
        <v>366</v>
      </c>
      <c r="J189" s="41">
        <v>43763</v>
      </c>
      <c r="K189" s="40" t="s">
        <v>286</v>
      </c>
      <c r="L189" s="74" t="s">
        <v>340</v>
      </c>
      <c r="M189" s="40" t="s">
        <v>228</v>
      </c>
      <c r="N189" s="70" t="s">
        <v>287</v>
      </c>
      <c r="O189" s="75">
        <v>3601.41</v>
      </c>
    </row>
    <row r="190" spans="1:15" x14ac:dyDescent="0.3">
      <c r="H190" s="40" t="s">
        <v>365</v>
      </c>
      <c r="I190" s="40" t="s">
        <v>366</v>
      </c>
      <c r="J190" s="41">
        <v>43777</v>
      </c>
      <c r="K190" s="40" t="s">
        <v>288</v>
      </c>
      <c r="L190" s="74" t="s">
        <v>340</v>
      </c>
      <c r="M190" s="40" t="s">
        <v>228</v>
      </c>
      <c r="N190" s="70" t="s">
        <v>289</v>
      </c>
      <c r="O190" s="75">
        <v>3687.14</v>
      </c>
    </row>
    <row r="191" spans="1:15" x14ac:dyDescent="0.3">
      <c r="H191" s="40" t="s">
        <v>365</v>
      </c>
      <c r="I191" s="40" t="s">
        <v>366</v>
      </c>
      <c r="J191" s="41">
        <v>43791</v>
      </c>
      <c r="K191" s="40" t="s">
        <v>290</v>
      </c>
      <c r="L191" s="74" t="s">
        <v>340</v>
      </c>
      <c r="M191" s="40" t="s">
        <v>228</v>
      </c>
      <c r="N191" s="70" t="s">
        <v>291</v>
      </c>
      <c r="O191" s="75">
        <v>3259.15</v>
      </c>
    </row>
    <row r="192" spans="1:15" x14ac:dyDescent="0.3">
      <c r="H192" s="40" t="s">
        <v>365</v>
      </c>
      <c r="I192" s="40" t="s">
        <v>366</v>
      </c>
      <c r="J192" s="41">
        <v>43805</v>
      </c>
      <c r="K192" s="40" t="s">
        <v>296</v>
      </c>
      <c r="L192" s="74" t="s">
        <v>340</v>
      </c>
      <c r="M192" s="40" t="s">
        <v>228</v>
      </c>
      <c r="N192" s="70" t="s">
        <v>297</v>
      </c>
      <c r="O192" s="75">
        <v>3276.13</v>
      </c>
    </row>
    <row r="193" spans="8:15" x14ac:dyDescent="0.3">
      <c r="H193" s="40" t="s">
        <v>365</v>
      </c>
      <c r="I193" s="40" t="s">
        <v>366</v>
      </c>
      <c r="J193" s="41">
        <v>43819</v>
      </c>
      <c r="K193" s="40" t="s">
        <v>318</v>
      </c>
      <c r="L193" s="74" t="s">
        <v>340</v>
      </c>
      <c r="M193" s="40" t="s">
        <v>228</v>
      </c>
      <c r="N193" s="70" t="s">
        <v>319</v>
      </c>
      <c r="O193" s="75">
        <v>3628.74</v>
      </c>
    </row>
    <row r="194" spans="8:15" x14ac:dyDescent="0.3">
      <c r="H194" s="40" t="s">
        <v>365</v>
      </c>
      <c r="I194" s="40" t="s">
        <v>366</v>
      </c>
      <c r="J194" s="41">
        <v>43833</v>
      </c>
      <c r="K194" s="40" t="s">
        <v>320</v>
      </c>
      <c r="L194" s="74" t="s">
        <v>340</v>
      </c>
      <c r="M194" s="40" t="s">
        <v>228</v>
      </c>
      <c r="N194" s="70" t="s">
        <v>321</v>
      </c>
      <c r="O194" s="75">
        <v>2534.91</v>
      </c>
    </row>
    <row r="195" spans="8:15" x14ac:dyDescent="0.3">
      <c r="H195" s="40" t="s">
        <v>365</v>
      </c>
      <c r="I195" s="40" t="s">
        <v>366</v>
      </c>
      <c r="J195" s="41">
        <v>43847</v>
      </c>
      <c r="K195" s="40" t="s">
        <v>322</v>
      </c>
      <c r="L195" s="74" t="s">
        <v>340</v>
      </c>
      <c r="M195" s="40" t="s">
        <v>228</v>
      </c>
      <c r="N195" s="70" t="s">
        <v>323</v>
      </c>
      <c r="O195" s="75">
        <v>3214.4</v>
      </c>
    </row>
    <row r="196" spans="8:15" x14ac:dyDescent="0.3">
      <c r="H196" s="40" t="s">
        <v>365</v>
      </c>
      <c r="I196" s="40" t="s">
        <v>366</v>
      </c>
      <c r="J196" s="41">
        <v>43861</v>
      </c>
      <c r="K196" s="40" t="s">
        <v>324</v>
      </c>
      <c r="L196" s="74" t="s">
        <v>340</v>
      </c>
      <c r="M196" s="40" t="s">
        <v>228</v>
      </c>
      <c r="N196" s="70" t="s">
        <v>325</v>
      </c>
      <c r="O196" s="75">
        <v>3224.05</v>
      </c>
    </row>
    <row r="197" spans="8:15" x14ac:dyDescent="0.3">
      <c r="H197" s="40" t="s">
        <v>365</v>
      </c>
      <c r="I197" s="40" t="s">
        <v>366</v>
      </c>
      <c r="J197" s="41">
        <v>43875</v>
      </c>
      <c r="K197" s="40" t="s">
        <v>328</v>
      </c>
      <c r="L197" s="74" t="s">
        <v>340</v>
      </c>
      <c r="M197" s="40" t="s">
        <v>228</v>
      </c>
      <c r="N197" s="70" t="s">
        <v>329</v>
      </c>
      <c r="O197" s="75">
        <v>4482.51</v>
      </c>
    </row>
    <row r="198" spans="8:15" x14ac:dyDescent="0.3">
      <c r="H198" s="40" t="s">
        <v>365</v>
      </c>
      <c r="I198" s="40" t="s">
        <v>366</v>
      </c>
      <c r="J198" s="41">
        <v>43889</v>
      </c>
      <c r="K198" s="40" t="s">
        <v>330</v>
      </c>
      <c r="L198" s="74" t="s">
        <v>340</v>
      </c>
      <c r="M198" s="40" t="s">
        <v>228</v>
      </c>
      <c r="N198" s="70" t="s">
        <v>331</v>
      </c>
      <c r="O198" s="75">
        <v>4332.5200000000004</v>
      </c>
    </row>
    <row r="199" spans="8:15" x14ac:dyDescent="0.3">
      <c r="H199" s="40" t="s">
        <v>365</v>
      </c>
      <c r="I199" s="40" t="s">
        <v>366</v>
      </c>
      <c r="J199" s="41">
        <v>43903</v>
      </c>
      <c r="K199" s="40" t="s">
        <v>332</v>
      </c>
      <c r="L199" s="74" t="s">
        <v>340</v>
      </c>
      <c r="M199" s="40" t="s">
        <v>228</v>
      </c>
      <c r="N199" s="70" t="s">
        <v>333</v>
      </c>
      <c r="O199" s="75">
        <v>4392.51</v>
      </c>
    </row>
    <row r="200" spans="8:15" x14ac:dyDescent="0.3">
      <c r="H200" s="40" t="s">
        <v>365</v>
      </c>
      <c r="I200" s="40" t="s">
        <v>366</v>
      </c>
      <c r="J200" s="41">
        <v>43917</v>
      </c>
      <c r="K200" s="40" t="s">
        <v>334</v>
      </c>
      <c r="L200" s="74" t="s">
        <v>340</v>
      </c>
      <c r="M200" s="40" t="s">
        <v>228</v>
      </c>
      <c r="N200" s="70" t="s">
        <v>335</v>
      </c>
      <c r="O200" s="75">
        <v>3762.52</v>
      </c>
    </row>
    <row r="201" spans="8:15" x14ac:dyDescent="0.3">
      <c r="H201" s="40" t="s">
        <v>365</v>
      </c>
      <c r="I201" s="40" t="s">
        <v>366</v>
      </c>
      <c r="J201" s="41">
        <v>43567</v>
      </c>
      <c r="K201" s="40" t="s">
        <v>227</v>
      </c>
      <c r="L201" s="74" t="s">
        <v>340</v>
      </c>
      <c r="M201" s="40" t="s">
        <v>228</v>
      </c>
      <c r="N201" s="70" t="s">
        <v>229</v>
      </c>
      <c r="O201" s="75">
        <v>2362.48</v>
      </c>
    </row>
    <row r="202" spans="8:15" x14ac:dyDescent="0.3">
      <c r="H202" s="40" t="s">
        <v>365</v>
      </c>
      <c r="I202" s="40" t="s">
        <v>366</v>
      </c>
      <c r="J202" s="41">
        <v>43581</v>
      </c>
      <c r="K202" s="40" t="s">
        <v>230</v>
      </c>
      <c r="L202" s="74" t="s">
        <v>340</v>
      </c>
      <c r="M202" s="40" t="s">
        <v>228</v>
      </c>
      <c r="N202" s="70" t="s">
        <v>231</v>
      </c>
      <c r="O202" s="75">
        <v>2650.47</v>
      </c>
    </row>
    <row r="203" spans="8:15" x14ac:dyDescent="0.3">
      <c r="H203" s="40" t="s">
        <v>365</v>
      </c>
      <c r="I203" s="40" t="s">
        <v>366</v>
      </c>
      <c r="J203" s="41">
        <v>43595</v>
      </c>
      <c r="K203" s="40" t="s">
        <v>232</v>
      </c>
      <c r="L203" s="74" t="s">
        <v>340</v>
      </c>
      <c r="M203" s="40" t="s">
        <v>228</v>
      </c>
      <c r="N203" s="70" t="s">
        <v>233</v>
      </c>
      <c r="O203" s="75">
        <v>2362.48</v>
      </c>
    </row>
    <row r="204" spans="8:15" x14ac:dyDescent="0.3">
      <c r="H204" s="40" t="s">
        <v>365</v>
      </c>
      <c r="I204" s="40" t="s">
        <v>366</v>
      </c>
      <c r="J204" s="41">
        <v>43609</v>
      </c>
      <c r="K204" s="40" t="s">
        <v>234</v>
      </c>
      <c r="L204" s="74" t="s">
        <v>340</v>
      </c>
      <c r="M204" s="40" t="s">
        <v>228</v>
      </c>
      <c r="N204" s="70" t="s">
        <v>235</v>
      </c>
      <c r="O204" s="75">
        <v>2445.6799999999998</v>
      </c>
    </row>
    <row r="205" spans="8:15" x14ac:dyDescent="0.3">
      <c r="H205" s="40" t="s">
        <v>365</v>
      </c>
      <c r="I205" s="40" t="s">
        <v>366</v>
      </c>
      <c r="J205" s="41">
        <v>43623</v>
      </c>
      <c r="K205" s="40" t="s">
        <v>236</v>
      </c>
      <c r="L205" s="74" t="s">
        <v>340</v>
      </c>
      <c r="M205" s="40" t="s">
        <v>228</v>
      </c>
      <c r="N205" s="70" t="s">
        <v>237</v>
      </c>
      <c r="O205" s="75">
        <v>2570.4699999999998</v>
      </c>
    </row>
    <row r="206" spans="8:15" x14ac:dyDescent="0.3">
      <c r="H206" s="40" t="s">
        <v>365</v>
      </c>
      <c r="I206" s="40" t="s">
        <v>366</v>
      </c>
      <c r="J206" s="41">
        <v>43637</v>
      </c>
      <c r="K206" s="40" t="s">
        <v>238</v>
      </c>
      <c r="L206" s="74" t="s">
        <v>340</v>
      </c>
      <c r="M206" s="40" t="s">
        <v>228</v>
      </c>
      <c r="N206" s="70" t="s">
        <v>239</v>
      </c>
      <c r="O206" s="75">
        <v>2688.89</v>
      </c>
    </row>
    <row r="207" spans="8:15" x14ac:dyDescent="0.3">
      <c r="H207" s="40" t="s">
        <v>365</v>
      </c>
      <c r="I207" s="40" t="s">
        <v>366</v>
      </c>
      <c r="J207" s="41">
        <v>43651</v>
      </c>
      <c r="K207" s="40" t="s">
        <v>240</v>
      </c>
      <c r="L207" s="74" t="s">
        <v>340</v>
      </c>
      <c r="M207" s="40" t="s">
        <v>228</v>
      </c>
      <c r="N207" s="70" t="s">
        <v>241</v>
      </c>
      <c r="O207" s="75">
        <v>2606.89</v>
      </c>
    </row>
    <row r="208" spans="8:15" x14ac:dyDescent="0.3">
      <c r="H208" s="40" t="s">
        <v>365</v>
      </c>
      <c r="I208" s="40" t="s">
        <v>366</v>
      </c>
      <c r="J208" s="41">
        <v>43665</v>
      </c>
      <c r="K208" s="40" t="s">
        <v>272</v>
      </c>
      <c r="L208" s="74" t="s">
        <v>340</v>
      </c>
      <c r="M208" s="40" t="s">
        <v>228</v>
      </c>
      <c r="N208" s="70" t="s">
        <v>273</v>
      </c>
      <c r="O208" s="75">
        <v>2453.4699999999998</v>
      </c>
    </row>
    <row r="209" spans="8:15" x14ac:dyDescent="0.3">
      <c r="H209" s="40" t="s">
        <v>365</v>
      </c>
      <c r="I209" s="40" t="s">
        <v>366</v>
      </c>
      <c r="J209" s="41">
        <v>43679</v>
      </c>
      <c r="K209" s="40" t="s">
        <v>274</v>
      </c>
      <c r="L209" s="74" t="s">
        <v>340</v>
      </c>
      <c r="M209" s="40" t="s">
        <v>228</v>
      </c>
      <c r="N209" s="70" t="s">
        <v>275</v>
      </c>
      <c r="O209" s="75">
        <v>2640.88</v>
      </c>
    </row>
    <row r="210" spans="8:15" x14ac:dyDescent="0.3">
      <c r="H210" s="40" t="s">
        <v>365</v>
      </c>
      <c r="I210" s="40" t="s">
        <v>366</v>
      </c>
      <c r="J210" s="41">
        <v>43693</v>
      </c>
      <c r="K210" s="40" t="s">
        <v>276</v>
      </c>
      <c r="L210" s="74" t="s">
        <v>340</v>
      </c>
      <c r="M210" s="40" t="s">
        <v>228</v>
      </c>
      <c r="N210" s="70" t="s">
        <v>277</v>
      </c>
      <c r="O210" s="75">
        <v>2733.88</v>
      </c>
    </row>
    <row r="211" spans="8:15" x14ac:dyDescent="0.3">
      <c r="H211" s="40" t="s">
        <v>365</v>
      </c>
      <c r="I211" s="40" t="s">
        <v>366</v>
      </c>
      <c r="J211" s="41">
        <v>43707</v>
      </c>
      <c r="K211" s="40" t="s">
        <v>278</v>
      </c>
      <c r="L211" s="74" t="s">
        <v>340</v>
      </c>
      <c r="M211" s="40" t="s">
        <v>228</v>
      </c>
      <c r="N211" s="70" t="s">
        <v>279</v>
      </c>
      <c r="O211" s="75">
        <v>2608.87</v>
      </c>
    </row>
    <row r="212" spans="8:15" x14ac:dyDescent="0.3">
      <c r="H212" s="40" t="s">
        <v>365</v>
      </c>
      <c r="I212" s="40" t="s">
        <v>366</v>
      </c>
      <c r="J212" s="41">
        <v>43721</v>
      </c>
      <c r="K212" s="40" t="s">
        <v>280</v>
      </c>
      <c r="L212" s="74" t="s">
        <v>340</v>
      </c>
      <c r="M212" s="40" t="s">
        <v>228</v>
      </c>
      <c r="N212" s="70" t="s">
        <v>281</v>
      </c>
      <c r="O212" s="75">
        <v>2612.0700000000002</v>
      </c>
    </row>
    <row r="213" spans="8:15" x14ac:dyDescent="0.3">
      <c r="H213" s="40" t="s">
        <v>365</v>
      </c>
      <c r="I213" s="40" t="s">
        <v>366</v>
      </c>
      <c r="J213" s="41">
        <v>43735</v>
      </c>
      <c r="K213" s="40" t="s">
        <v>282</v>
      </c>
      <c r="L213" s="74" t="s">
        <v>340</v>
      </c>
      <c r="M213" s="40" t="s">
        <v>228</v>
      </c>
      <c r="N213" s="70" t="s">
        <v>283</v>
      </c>
      <c r="O213" s="75">
        <v>2487.2800000000002</v>
      </c>
    </row>
    <row r="214" spans="8:15" x14ac:dyDescent="0.3">
      <c r="H214" s="40" t="s">
        <v>365</v>
      </c>
      <c r="I214" s="40" t="s">
        <v>366</v>
      </c>
      <c r="J214" s="41">
        <v>43749</v>
      </c>
      <c r="K214" s="40" t="s">
        <v>284</v>
      </c>
      <c r="L214" s="74" t="s">
        <v>340</v>
      </c>
      <c r="M214" s="40" t="s">
        <v>228</v>
      </c>
      <c r="N214" s="70" t="s">
        <v>285</v>
      </c>
      <c r="O214" s="75">
        <v>2404.0700000000002</v>
      </c>
    </row>
    <row r="215" spans="8:15" x14ac:dyDescent="0.3">
      <c r="H215" s="40" t="s">
        <v>365</v>
      </c>
      <c r="I215" s="40" t="s">
        <v>366</v>
      </c>
      <c r="J215" s="41">
        <v>43763</v>
      </c>
      <c r="K215" s="40" t="s">
        <v>286</v>
      </c>
      <c r="L215" s="74" t="s">
        <v>340</v>
      </c>
      <c r="M215" s="40" t="s">
        <v>228</v>
      </c>
      <c r="N215" s="70" t="s">
        <v>287</v>
      </c>
      <c r="O215" s="75">
        <v>2404.08</v>
      </c>
    </row>
    <row r="216" spans="8:15" x14ac:dyDescent="0.3">
      <c r="H216" s="40" t="s">
        <v>365</v>
      </c>
      <c r="I216" s="40" t="s">
        <v>366</v>
      </c>
      <c r="J216" s="41">
        <v>43777</v>
      </c>
      <c r="K216" s="40" t="s">
        <v>288</v>
      </c>
      <c r="L216" s="74" t="s">
        <v>340</v>
      </c>
      <c r="M216" s="40" t="s">
        <v>228</v>
      </c>
      <c r="N216" s="70" t="s">
        <v>289</v>
      </c>
      <c r="O216" s="75">
        <v>2404.0700000000002</v>
      </c>
    </row>
    <row r="217" spans="8:15" x14ac:dyDescent="0.3">
      <c r="H217" s="40" t="s">
        <v>365</v>
      </c>
      <c r="I217" s="40" t="s">
        <v>366</v>
      </c>
      <c r="J217" s="41">
        <v>43791</v>
      </c>
      <c r="K217" s="40" t="s">
        <v>290</v>
      </c>
      <c r="L217" s="74" t="s">
        <v>340</v>
      </c>
      <c r="M217" s="40" t="s">
        <v>228</v>
      </c>
      <c r="N217" s="70" t="s">
        <v>291</v>
      </c>
      <c r="O217" s="75">
        <v>2540.17</v>
      </c>
    </row>
    <row r="218" spans="8:15" x14ac:dyDescent="0.3">
      <c r="H218" s="40" t="s">
        <v>365</v>
      </c>
      <c r="I218" s="40" t="s">
        <v>366</v>
      </c>
      <c r="J218" s="41">
        <v>43805</v>
      </c>
      <c r="K218" s="40" t="s">
        <v>296</v>
      </c>
      <c r="L218" s="74" t="s">
        <v>340</v>
      </c>
      <c r="M218" s="40" t="s">
        <v>228</v>
      </c>
      <c r="N218" s="70" t="s">
        <v>297</v>
      </c>
      <c r="O218" s="75">
        <v>2337.54</v>
      </c>
    </row>
    <row r="219" spans="8:15" x14ac:dyDescent="0.3">
      <c r="H219" s="40" t="s">
        <v>365</v>
      </c>
      <c r="I219" s="40" t="s">
        <v>366</v>
      </c>
      <c r="J219" s="41">
        <v>43819</v>
      </c>
      <c r="K219" s="40" t="s">
        <v>318</v>
      </c>
      <c r="L219" s="74" t="s">
        <v>340</v>
      </c>
      <c r="M219" s="40" t="s">
        <v>228</v>
      </c>
      <c r="N219" s="70" t="s">
        <v>319</v>
      </c>
      <c r="O219" s="75">
        <v>2089.14</v>
      </c>
    </row>
    <row r="220" spans="8:15" x14ac:dyDescent="0.3">
      <c r="H220" s="40" t="s">
        <v>365</v>
      </c>
      <c r="I220" s="40" t="s">
        <v>366</v>
      </c>
      <c r="J220" s="41">
        <v>43833</v>
      </c>
      <c r="K220" s="40" t="s">
        <v>320</v>
      </c>
      <c r="L220" s="74" t="s">
        <v>340</v>
      </c>
      <c r="M220" s="40" t="s">
        <v>228</v>
      </c>
      <c r="N220" s="70" t="s">
        <v>321</v>
      </c>
      <c r="O220" s="75">
        <v>2146.81</v>
      </c>
    </row>
    <row r="221" spans="8:15" x14ac:dyDescent="0.3">
      <c r="H221" s="40" t="s">
        <v>365</v>
      </c>
      <c r="I221" s="40" t="s">
        <v>366</v>
      </c>
      <c r="J221" s="41">
        <v>43847</v>
      </c>
      <c r="K221" s="40" t="s">
        <v>322</v>
      </c>
      <c r="L221" s="74" t="s">
        <v>340</v>
      </c>
      <c r="M221" s="40" t="s">
        <v>228</v>
      </c>
      <c r="N221" s="70" t="s">
        <v>323</v>
      </c>
      <c r="O221" s="75">
        <v>2541.6799999999998</v>
      </c>
    </row>
    <row r="222" spans="8:15" x14ac:dyDescent="0.3">
      <c r="H222" s="40" t="s">
        <v>365</v>
      </c>
      <c r="I222" s="40" t="s">
        <v>366</v>
      </c>
      <c r="J222" s="41">
        <v>43861</v>
      </c>
      <c r="K222" s="40" t="s">
        <v>324</v>
      </c>
      <c r="L222" s="74" t="s">
        <v>340</v>
      </c>
      <c r="M222" s="40" t="s">
        <v>228</v>
      </c>
      <c r="N222" s="70" t="s">
        <v>325</v>
      </c>
      <c r="O222" s="75">
        <v>2716.65</v>
      </c>
    </row>
    <row r="223" spans="8:15" x14ac:dyDescent="0.3">
      <c r="H223" s="40" t="s">
        <v>365</v>
      </c>
      <c r="I223" s="40" t="s">
        <v>366</v>
      </c>
      <c r="J223" s="41">
        <v>43875</v>
      </c>
      <c r="K223" s="40" t="s">
        <v>328</v>
      </c>
      <c r="L223" s="74" t="s">
        <v>340</v>
      </c>
      <c r="M223" s="40" t="s">
        <v>228</v>
      </c>
      <c r="N223" s="70" t="s">
        <v>329</v>
      </c>
      <c r="O223" s="75">
        <v>2716.64</v>
      </c>
    </row>
    <row r="224" spans="8:15" x14ac:dyDescent="0.3">
      <c r="H224" s="40" t="s">
        <v>365</v>
      </c>
      <c r="I224" s="40" t="s">
        <v>366</v>
      </c>
      <c r="J224" s="41">
        <v>43889</v>
      </c>
      <c r="K224" s="40" t="s">
        <v>330</v>
      </c>
      <c r="L224" s="74" t="s">
        <v>340</v>
      </c>
      <c r="M224" s="40" t="s">
        <v>228</v>
      </c>
      <c r="N224" s="70" t="s">
        <v>331</v>
      </c>
      <c r="O224" s="75">
        <v>2420.7399999999998</v>
      </c>
    </row>
    <row r="225" spans="8:15" x14ac:dyDescent="0.3">
      <c r="H225" s="40" t="s">
        <v>365</v>
      </c>
      <c r="I225" s="40" t="s">
        <v>366</v>
      </c>
      <c r="J225" s="41">
        <v>43903</v>
      </c>
      <c r="K225" s="40" t="s">
        <v>332</v>
      </c>
      <c r="L225" s="74" t="s">
        <v>340</v>
      </c>
      <c r="M225" s="40" t="s">
        <v>228</v>
      </c>
      <c r="N225" s="70" t="s">
        <v>333</v>
      </c>
      <c r="O225" s="75">
        <v>2589.83</v>
      </c>
    </row>
    <row r="226" spans="8:15" x14ac:dyDescent="0.3">
      <c r="H226" s="40" t="s">
        <v>365</v>
      </c>
      <c r="I226" s="40" t="s">
        <v>366</v>
      </c>
      <c r="J226" s="41">
        <v>43917</v>
      </c>
      <c r="K226" s="40" t="s">
        <v>334</v>
      </c>
      <c r="L226" s="74" t="s">
        <v>340</v>
      </c>
      <c r="M226" s="40" t="s">
        <v>228</v>
      </c>
      <c r="N226" s="70" t="s">
        <v>335</v>
      </c>
      <c r="O226" s="75">
        <v>2547.56</v>
      </c>
    </row>
    <row r="227" spans="8:15" x14ac:dyDescent="0.3">
      <c r="H227" s="40" t="s">
        <v>365</v>
      </c>
      <c r="I227" s="40" t="s">
        <v>366</v>
      </c>
      <c r="J227" s="41">
        <v>43567</v>
      </c>
      <c r="K227" s="40" t="s">
        <v>227</v>
      </c>
      <c r="L227" s="74" t="s">
        <v>340</v>
      </c>
      <c r="M227" s="40" t="s">
        <v>228</v>
      </c>
      <c r="N227" s="70" t="s">
        <v>229</v>
      </c>
      <c r="O227" s="75">
        <v>27935.01</v>
      </c>
    </row>
    <row r="228" spans="8:15" x14ac:dyDescent="0.3">
      <c r="H228" s="40" t="s">
        <v>365</v>
      </c>
      <c r="I228" s="40" t="s">
        <v>366</v>
      </c>
      <c r="J228" s="41">
        <v>43581</v>
      </c>
      <c r="K228" s="40" t="s">
        <v>230</v>
      </c>
      <c r="L228" s="74" t="s">
        <v>340</v>
      </c>
      <c r="M228" s="40" t="s">
        <v>228</v>
      </c>
      <c r="N228" s="70" t="s">
        <v>231</v>
      </c>
      <c r="O228" s="75">
        <v>28776.09</v>
      </c>
    </row>
    <row r="229" spans="8:15" x14ac:dyDescent="0.3">
      <c r="H229" s="40" t="s">
        <v>365</v>
      </c>
      <c r="I229" s="40" t="s">
        <v>366</v>
      </c>
      <c r="J229" s="41">
        <v>43595</v>
      </c>
      <c r="K229" s="40" t="s">
        <v>232</v>
      </c>
      <c r="L229" s="74" t="s">
        <v>340</v>
      </c>
      <c r="M229" s="40" t="s">
        <v>228</v>
      </c>
      <c r="N229" s="70" t="s">
        <v>233</v>
      </c>
      <c r="O229" s="75">
        <v>28772.21</v>
      </c>
    </row>
    <row r="230" spans="8:15" x14ac:dyDescent="0.3">
      <c r="H230" s="40" t="s">
        <v>365</v>
      </c>
      <c r="I230" s="40" t="s">
        <v>366</v>
      </c>
      <c r="J230" s="41">
        <v>43609</v>
      </c>
      <c r="K230" s="40" t="s">
        <v>234</v>
      </c>
      <c r="L230" s="74" t="s">
        <v>340</v>
      </c>
      <c r="M230" s="40" t="s">
        <v>228</v>
      </c>
      <c r="N230" s="70" t="s">
        <v>235</v>
      </c>
      <c r="O230" s="75">
        <v>28966.7</v>
      </c>
    </row>
    <row r="231" spans="8:15" x14ac:dyDescent="0.3">
      <c r="H231" s="40" t="s">
        <v>365</v>
      </c>
      <c r="I231" s="40" t="s">
        <v>366</v>
      </c>
      <c r="J231" s="41">
        <v>43623</v>
      </c>
      <c r="K231" s="40" t="s">
        <v>236</v>
      </c>
      <c r="L231" s="74" t="s">
        <v>340</v>
      </c>
      <c r="M231" s="40" t="s">
        <v>228</v>
      </c>
      <c r="N231" s="70" t="s">
        <v>237</v>
      </c>
      <c r="O231" s="75">
        <v>30416.81</v>
      </c>
    </row>
    <row r="232" spans="8:15" x14ac:dyDescent="0.3">
      <c r="H232" s="40" t="s">
        <v>365</v>
      </c>
      <c r="I232" s="40" t="s">
        <v>366</v>
      </c>
      <c r="J232" s="41">
        <v>43637</v>
      </c>
      <c r="K232" s="40" t="s">
        <v>238</v>
      </c>
      <c r="L232" s="74" t="s">
        <v>340</v>
      </c>
      <c r="M232" s="40" t="s">
        <v>228</v>
      </c>
      <c r="N232" s="70" t="s">
        <v>239</v>
      </c>
      <c r="O232" s="75">
        <v>28936.58</v>
      </c>
    </row>
    <row r="233" spans="8:15" x14ac:dyDescent="0.3">
      <c r="H233" s="40" t="s">
        <v>365</v>
      </c>
      <c r="I233" s="40" t="s">
        <v>366</v>
      </c>
      <c r="J233" s="41">
        <v>43651</v>
      </c>
      <c r="K233" s="40" t="s">
        <v>240</v>
      </c>
      <c r="L233" s="74" t="s">
        <v>340</v>
      </c>
      <c r="M233" s="40" t="s">
        <v>228</v>
      </c>
      <c r="N233" s="70" t="s">
        <v>241</v>
      </c>
      <c r="O233" s="75">
        <v>26571.71</v>
      </c>
    </row>
    <row r="234" spans="8:15" x14ac:dyDescent="0.3">
      <c r="H234" s="40" t="s">
        <v>365</v>
      </c>
      <c r="I234" s="40" t="s">
        <v>366</v>
      </c>
      <c r="J234" s="41">
        <v>43664</v>
      </c>
      <c r="K234" s="40" t="s">
        <v>248</v>
      </c>
      <c r="L234" s="74" t="s">
        <v>340</v>
      </c>
      <c r="M234" s="40" t="s">
        <v>228</v>
      </c>
      <c r="N234" s="70" t="s">
        <v>249</v>
      </c>
      <c r="O234" s="75">
        <v>250</v>
      </c>
    </row>
    <row r="235" spans="8:15" x14ac:dyDescent="0.3">
      <c r="H235" s="40" t="s">
        <v>365</v>
      </c>
      <c r="I235" s="40" t="s">
        <v>366</v>
      </c>
      <c r="J235" s="41">
        <v>43664</v>
      </c>
      <c r="K235" s="40" t="s">
        <v>250</v>
      </c>
      <c r="L235" s="74" t="s">
        <v>340</v>
      </c>
      <c r="M235" s="40" t="s">
        <v>228</v>
      </c>
      <c r="N235" s="70" t="s">
        <v>251</v>
      </c>
      <c r="O235" s="75">
        <v>100</v>
      </c>
    </row>
    <row r="236" spans="8:15" x14ac:dyDescent="0.3">
      <c r="H236" s="40" t="s">
        <v>365</v>
      </c>
      <c r="I236" s="40" t="s">
        <v>366</v>
      </c>
      <c r="J236" s="41">
        <v>43665</v>
      </c>
      <c r="K236" s="40" t="s">
        <v>272</v>
      </c>
      <c r="L236" s="74" t="s">
        <v>340</v>
      </c>
      <c r="M236" s="40" t="s">
        <v>228</v>
      </c>
      <c r="N236" s="70" t="s">
        <v>273</v>
      </c>
      <c r="O236" s="75">
        <v>27876.02</v>
      </c>
    </row>
    <row r="237" spans="8:15" x14ac:dyDescent="0.3">
      <c r="H237" s="40" t="s">
        <v>365</v>
      </c>
      <c r="I237" s="40" t="s">
        <v>366</v>
      </c>
      <c r="J237" s="41">
        <v>43679</v>
      </c>
      <c r="K237" s="40" t="s">
        <v>274</v>
      </c>
      <c r="L237" s="74" t="s">
        <v>340</v>
      </c>
      <c r="M237" s="40" t="s">
        <v>228</v>
      </c>
      <c r="N237" s="70" t="s">
        <v>275</v>
      </c>
      <c r="O237" s="75">
        <v>27035.02</v>
      </c>
    </row>
    <row r="238" spans="8:15" x14ac:dyDescent="0.3">
      <c r="H238" s="40" t="s">
        <v>365</v>
      </c>
      <c r="I238" s="40" t="s">
        <v>366</v>
      </c>
      <c r="J238" s="41">
        <v>43693</v>
      </c>
      <c r="K238" s="40" t="s">
        <v>276</v>
      </c>
      <c r="L238" s="74" t="s">
        <v>340</v>
      </c>
      <c r="M238" s="40" t="s">
        <v>228</v>
      </c>
      <c r="N238" s="70" t="s">
        <v>277</v>
      </c>
      <c r="O238" s="75">
        <v>28702.47</v>
      </c>
    </row>
    <row r="239" spans="8:15" x14ac:dyDescent="0.3">
      <c r="H239" s="40" t="s">
        <v>365</v>
      </c>
      <c r="I239" s="40" t="s">
        <v>366</v>
      </c>
      <c r="J239" s="41">
        <v>43707</v>
      </c>
      <c r="K239" s="40" t="s">
        <v>278</v>
      </c>
      <c r="L239" s="74" t="s">
        <v>340</v>
      </c>
      <c r="M239" s="40" t="s">
        <v>228</v>
      </c>
      <c r="N239" s="70" t="s">
        <v>279</v>
      </c>
      <c r="O239" s="75">
        <v>28274.52</v>
      </c>
    </row>
    <row r="240" spans="8:15" x14ac:dyDescent="0.3">
      <c r="H240" s="40" t="s">
        <v>365</v>
      </c>
      <c r="I240" s="40" t="s">
        <v>366</v>
      </c>
      <c r="J240" s="41">
        <v>43721</v>
      </c>
      <c r="K240" s="40" t="s">
        <v>280</v>
      </c>
      <c r="L240" s="74" t="s">
        <v>340</v>
      </c>
      <c r="M240" s="40" t="s">
        <v>228</v>
      </c>
      <c r="N240" s="70" t="s">
        <v>281</v>
      </c>
      <c r="O240" s="75">
        <v>28751.26</v>
      </c>
    </row>
    <row r="241" spans="8:15" x14ac:dyDescent="0.3">
      <c r="H241" s="40" t="s">
        <v>365</v>
      </c>
      <c r="I241" s="40" t="s">
        <v>366</v>
      </c>
      <c r="J241" s="41">
        <v>43735</v>
      </c>
      <c r="K241" s="40" t="s">
        <v>282</v>
      </c>
      <c r="L241" s="74" t="s">
        <v>340</v>
      </c>
      <c r="M241" s="40" t="s">
        <v>228</v>
      </c>
      <c r="N241" s="70" t="s">
        <v>283</v>
      </c>
      <c r="O241" s="75">
        <v>28221.48</v>
      </c>
    </row>
    <row r="242" spans="8:15" x14ac:dyDescent="0.3">
      <c r="H242" s="40" t="s">
        <v>365</v>
      </c>
      <c r="I242" s="40" t="s">
        <v>366</v>
      </c>
      <c r="J242" s="41">
        <v>43749</v>
      </c>
      <c r="K242" s="40" t="s">
        <v>284</v>
      </c>
      <c r="L242" s="74" t="s">
        <v>340</v>
      </c>
      <c r="M242" s="40" t="s">
        <v>228</v>
      </c>
      <c r="N242" s="70" t="s">
        <v>285</v>
      </c>
      <c r="O242" s="75">
        <v>27662.01</v>
      </c>
    </row>
    <row r="243" spans="8:15" x14ac:dyDescent="0.3">
      <c r="H243" s="40" t="s">
        <v>365</v>
      </c>
      <c r="I243" s="40" t="s">
        <v>366</v>
      </c>
      <c r="J243" s="41">
        <v>43763</v>
      </c>
      <c r="K243" s="40" t="s">
        <v>286</v>
      </c>
      <c r="L243" s="74" t="s">
        <v>340</v>
      </c>
      <c r="M243" s="40" t="s">
        <v>228</v>
      </c>
      <c r="N243" s="70" t="s">
        <v>287</v>
      </c>
      <c r="O243" s="75">
        <v>27313.1</v>
      </c>
    </row>
    <row r="244" spans="8:15" x14ac:dyDescent="0.3">
      <c r="H244" s="40" t="s">
        <v>365</v>
      </c>
      <c r="I244" s="40" t="s">
        <v>366</v>
      </c>
      <c r="J244" s="41">
        <v>43777</v>
      </c>
      <c r="K244" s="40" t="s">
        <v>288</v>
      </c>
      <c r="L244" s="74" t="s">
        <v>340</v>
      </c>
      <c r="M244" s="40" t="s">
        <v>228</v>
      </c>
      <c r="N244" s="70" t="s">
        <v>289</v>
      </c>
      <c r="O244" s="75">
        <v>26894.01</v>
      </c>
    </row>
    <row r="245" spans="8:15" x14ac:dyDescent="0.3">
      <c r="H245" s="40" t="s">
        <v>365</v>
      </c>
      <c r="I245" s="40" t="s">
        <v>366</v>
      </c>
      <c r="J245" s="41">
        <v>43791</v>
      </c>
      <c r="K245" s="40" t="s">
        <v>290</v>
      </c>
      <c r="L245" s="74" t="s">
        <v>340</v>
      </c>
      <c r="M245" s="40" t="s">
        <v>228</v>
      </c>
      <c r="N245" s="70" t="s">
        <v>291</v>
      </c>
      <c r="O245" s="75">
        <v>28562.91</v>
      </c>
    </row>
    <row r="246" spans="8:15" x14ac:dyDescent="0.3">
      <c r="H246" s="40" t="s">
        <v>365</v>
      </c>
      <c r="I246" s="40" t="s">
        <v>366</v>
      </c>
      <c r="J246" s="41">
        <v>43805</v>
      </c>
      <c r="K246" s="40" t="s">
        <v>296</v>
      </c>
      <c r="L246" s="74" t="s">
        <v>340</v>
      </c>
      <c r="M246" s="40" t="s">
        <v>228</v>
      </c>
      <c r="N246" s="70" t="s">
        <v>297</v>
      </c>
      <c r="O246" s="75">
        <v>28897.75</v>
      </c>
    </row>
    <row r="247" spans="8:15" x14ac:dyDescent="0.3">
      <c r="H247" s="40" t="s">
        <v>365</v>
      </c>
      <c r="I247" s="40" t="s">
        <v>366</v>
      </c>
      <c r="J247" s="41">
        <v>43808</v>
      </c>
      <c r="K247" s="40" t="s">
        <v>298</v>
      </c>
      <c r="L247" s="74" t="s">
        <v>340</v>
      </c>
      <c r="M247" s="40" t="s">
        <v>228</v>
      </c>
      <c r="N247" s="70" t="s">
        <v>299</v>
      </c>
      <c r="O247" s="75">
        <v>65.37</v>
      </c>
    </row>
    <row r="248" spans="8:15" x14ac:dyDescent="0.3">
      <c r="H248" s="40" t="s">
        <v>365</v>
      </c>
      <c r="I248" s="40" t="s">
        <v>366</v>
      </c>
      <c r="J248" s="41">
        <v>43808</v>
      </c>
      <c r="K248" s="40" t="s">
        <v>300</v>
      </c>
      <c r="L248" s="74" t="s">
        <v>340</v>
      </c>
      <c r="M248" s="40" t="s">
        <v>228</v>
      </c>
      <c r="N248" s="70" t="s">
        <v>301</v>
      </c>
      <c r="O248" s="75">
        <v>32.39</v>
      </c>
    </row>
    <row r="249" spans="8:15" x14ac:dyDescent="0.3">
      <c r="H249" s="40" t="s">
        <v>365</v>
      </c>
      <c r="I249" s="40" t="s">
        <v>366</v>
      </c>
      <c r="J249" s="41">
        <v>43819</v>
      </c>
      <c r="K249" s="40" t="s">
        <v>318</v>
      </c>
      <c r="L249" s="74" t="s">
        <v>340</v>
      </c>
      <c r="M249" s="40" t="s">
        <v>228</v>
      </c>
      <c r="N249" s="70" t="s">
        <v>319</v>
      </c>
      <c r="O249" s="75">
        <v>30216.07</v>
      </c>
    </row>
    <row r="250" spans="8:15" x14ac:dyDescent="0.3">
      <c r="H250" s="40" t="s">
        <v>365</v>
      </c>
      <c r="I250" s="40" t="s">
        <v>366</v>
      </c>
      <c r="J250" s="41">
        <v>43833</v>
      </c>
      <c r="K250" s="40" t="s">
        <v>320</v>
      </c>
      <c r="L250" s="74" t="s">
        <v>340</v>
      </c>
      <c r="M250" s="40" t="s">
        <v>228</v>
      </c>
      <c r="N250" s="70" t="s">
        <v>321</v>
      </c>
      <c r="O250" s="75">
        <v>28698.97</v>
      </c>
    </row>
    <row r="251" spans="8:15" x14ac:dyDescent="0.3">
      <c r="H251" s="40" t="s">
        <v>365</v>
      </c>
      <c r="I251" s="40" t="s">
        <v>366</v>
      </c>
      <c r="J251" s="41">
        <v>43847</v>
      </c>
      <c r="K251" s="40" t="s">
        <v>322</v>
      </c>
      <c r="L251" s="74" t="s">
        <v>340</v>
      </c>
      <c r="M251" s="40" t="s">
        <v>228</v>
      </c>
      <c r="N251" s="70" t="s">
        <v>323</v>
      </c>
      <c r="O251" s="75">
        <v>29170.73</v>
      </c>
    </row>
    <row r="252" spans="8:15" x14ac:dyDescent="0.3">
      <c r="H252" s="40" t="s">
        <v>365</v>
      </c>
      <c r="I252" s="40" t="s">
        <v>366</v>
      </c>
      <c r="J252" s="41">
        <v>43861</v>
      </c>
      <c r="K252" s="40" t="s">
        <v>324</v>
      </c>
      <c r="L252" s="74" t="s">
        <v>340</v>
      </c>
      <c r="M252" s="40" t="s">
        <v>228</v>
      </c>
      <c r="N252" s="70" t="s">
        <v>325</v>
      </c>
      <c r="O252" s="75">
        <v>27958.81</v>
      </c>
    </row>
    <row r="253" spans="8:15" x14ac:dyDescent="0.3">
      <c r="H253" s="40" t="s">
        <v>365</v>
      </c>
      <c r="I253" s="40" t="s">
        <v>366</v>
      </c>
      <c r="J253" s="41">
        <v>43875</v>
      </c>
      <c r="K253" s="40" t="s">
        <v>328</v>
      </c>
      <c r="L253" s="74" t="s">
        <v>340</v>
      </c>
      <c r="M253" s="40" t="s">
        <v>228</v>
      </c>
      <c r="N253" s="70" t="s">
        <v>329</v>
      </c>
      <c r="O253" s="75">
        <v>27347.77</v>
      </c>
    </row>
    <row r="254" spans="8:15" x14ac:dyDescent="0.3">
      <c r="H254" s="40" t="s">
        <v>365</v>
      </c>
      <c r="I254" s="40" t="s">
        <v>366</v>
      </c>
      <c r="J254" s="41">
        <v>43889</v>
      </c>
      <c r="K254" s="40" t="s">
        <v>330</v>
      </c>
      <c r="L254" s="74" t="s">
        <v>340</v>
      </c>
      <c r="M254" s="40" t="s">
        <v>228</v>
      </c>
      <c r="N254" s="70" t="s">
        <v>331</v>
      </c>
      <c r="O254" s="75">
        <v>26992.09</v>
      </c>
    </row>
    <row r="255" spans="8:15" x14ac:dyDescent="0.3">
      <c r="H255" s="40" t="s">
        <v>365</v>
      </c>
      <c r="I255" s="40" t="s">
        <v>366</v>
      </c>
      <c r="J255" s="41">
        <v>43903</v>
      </c>
      <c r="K255" s="40" t="s">
        <v>332</v>
      </c>
      <c r="L255" s="74" t="s">
        <v>340</v>
      </c>
      <c r="M255" s="40" t="s">
        <v>228</v>
      </c>
      <c r="N255" s="70" t="s">
        <v>333</v>
      </c>
      <c r="O255" s="75">
        <v>27584.31</v>
      </c>
    </row>
    <row r="256" spans="8:15" x14ac:dyDescent="0.3">
      <c r="H256" s="40" t="s">
        <v>365</v>
      </c>
      <c r="I256" s="40" t="s">
        <v>366</v>
      </c>
      <c r="J256" s="41">
        <v>43917</v>
      </c>
      <c r="K256" s="40" t="s">
        <v>334</v>
      </c>
      <c r="L256" s="74" t="s">
        <v>340</v>
      </c>
      <c r="M256" s="40" t="s">
        <v>228</v>
      </c>
      <c r="N256" s="70" t="s">
        <v>335</v>
      </c>
      <c r="O256" s="75">
        <v>27212.32</v>
      </c>
    </row>
    <row r="257" spans="8:15" x14ac:dyDescent="0.3">
      <c r="H257" s="40" t="s">
        <v>365</v>
      </c>
      <c r="I257" s="40" t="s">
        <v>366</v>
      </c>
      <c r="J257" s="41">
        <v>43567</v>
      </c>
      <c r="K257" s="40" t="s">
        <v>227</v>
      </c>
      <c r="L257" s="74" t="s">
        <v>340</v>
      </c>
      <c r="M257" s="40" t="s">
        <v>228</v>
      </c>
      <c r="N257" s="70" t="s">
        <v>229</v>
      </c>
      <c r="O257" s="75">
        <v>2741.5</v>
      </c>
    </row>
    <row r="258" spans="8:15" x14ac:dyDescent="0.3">
      <c r="H258" s="40" t="s">
        <v>365</v>
      </c>
      <c r="I258" s="40" t="s">
        <v>366</v>
      </c>
      <c r="J258" s="41">
        <v>43581</v>
      </c>
      <c r="K258" s="40" t="s">
        <v>230</v>
      </c>
      <c r="L258" s="74" t="s">
        <v>340</v>
      </c>
      <c r="M258" s="40" t="s">
        <v>228</v>
      </c>
      <c r="N258" s="70" t="s">
        <v>231</v>
      </c>
      <c r="O258" s="75">
        <v>2741.49</v>
      </c>
    </row>
    <row r="259" spans="8:15" x14ac:dyDescent="0.3">
      <c r="H259" s="40" t="s">
        <v>365</v>
      </c>
      <c r="I259" s="40" t="s">
        <v>366</v>
      </c>
      <c r="J259" s="41">
        <v>43595</v>
      </c>
      <c r="K259" s="40" t="s">
        <v>232</v>
      </c>
      <c r="L259" s="74" t="s">
        <v>340</v>
      </c>
      <c r="M259" s="40" t="s">
        <v>228</v>
      </c>
      <c r="N259" s="70" t="s">
        <v>233</v>
      </c>
      <c r="O259" s="75">
        <v>2741.5</v>
      </c>
    </row>
    <row r="260" spans="8:15" x14ac:dyDescent="0.3">
      <c r="H260" s="40" t="s">
        <v>365</v>
      </c>
      <c r="I260" s="40" t="s">
        <v>366</v>
      </c>
      <c r="J260" s="41">
        <v>43609</v>
      </c>
      <c r="K260" s="40" t="s">
        <v>234</v>
      </c>
      <c r="L260" s="74" t="s">
        <v>340</v>
      </c>
      <c r="M260" s="40" t="s">
        <v>228</v>
      </c>
      <c r="N260" s="70" t="s">
        <v>235</v>
      </c>
      <c r="O260" s="75">
        <v>2741.49</v>
      </c>
    </row>
    <row r="261" spans="8:15" x14ac:dyDescent="0.3">
      <c r="H261" s="40" t="s">
        <v>365</v>
      </c>
      <c r="I261" s="40" t="s">
        <v>366</v>
      </c>
      <c r="J261" s="41">
        <v>43623</v>
      </c>
      <c r="K261" s="40" t="s">
        <v>236</v>
      </c>
      <c r="L261" s="74" t="s">
        <v>340</v>
      </c>
      <c r="M261" s="40" t="s">
        <v>228</v>
      </c>
      <c r="N261" s="70" t="s">
        <v>237</v>
      </c>
      <c r="O261" s="75">
        <v>2741.5</v>
      </c>
    </row>
    <row r="262" spans="8:15" x14ac:dyDescent="0.3">
      <c r="H262" s="40" t="s">
        <v>365</v>
      </c>
      <c r="I262" s="40" t="s">
        <v>366</v>
      </c>
      <c r="J262" s="41">
        <v>43637</v>
      </c>
      <c r="K262" s="40" t="s">
        <v>238</v>
      </c>
      <c r="L262" s="74" t="s">
        <v>340</v>
      </c>
      <c r="M262" s="40" t="s">
        <v>228</v>
      </c>
      <c r="N262" s="70" t="s">
        <v>239</v>
      </c>
      <c r="O262" s="75">
        <v>2741.5</v>
      </c>
    </row>
    <row r="263" spans="8:15" x14ac:dyDescent="0.3">
      <c r="H263" s="40" t="s">
        <v>365</v>
      </c>
      <c r="I263" s="40" t="s">
        <v>366</v>
      </c>
      <c r="J263" s="41">
        <v>43651</v>
      </c>
      <c r="K263" s="40" t="s">
        <v>240</v>
      </c>
      <c r="L263" s="74" t="s">
        <v>340</v>
      </c>
      <c r="M263" s="40" t="s">
        <v>228</v>
      </c>
      <c r="N263" s="70" t="s">
        <v>241</v>
      </c>
      <c r="O263" s="75">
        <v>2741.49</v>
      </c>
    </row>
    <row r="264" spans="8:15" x14ac:dyDescent="0.3">
      <c r="H264" s="40" t="s">
        <v>365</v>
      </c>
      <c r="I264" s="40" t="s">
        <v>366</v>
      </c>
      <c r="J264" s="41">
        <v>43665</v>
      </c>
      <c r="K264" s="40" t="s">
        <v>272</v>
      </c>
      <c r="L264" s="74" t="s">
        <v>340</v>
      </c>
      <c r="M264" s="40" t="s">
        <v>228</v>
      </c>
      <c r="N264" s="70" t="s">
        <v>273</v>
      </c>
      <c r="O264" s="75">
        <v>2741.49</v>
      </c>
    </row>
    <row r="265" spans="8:15" x14ac:dyDescent="0.3">
      <c r="H265" s="40" t="s">
        <v>365</v>
      </c>
      <c r="I265" s="40" t="s">
        <v>366</v>
      </c>
      <c r="J265" s="41">
        <v>43679</v>
      </c>
      <c r="K265" s="40" t="s">
        <v>274</v>
      </c>
      <c r="L265" s="74" t="s">
        <v>340</v>
      </c>
      <c r="M265" s="40" t="s">
        <v>228</v>
      </c>
      <c r="N265" s="70" t="s">
        <v>275</v>
      </c>
      <c r="O265" s="75">
        <v>2752.6</v>
      </c>
    </row>
    <row r="266" spans="8:15" x14ac:dyDescent="0.3">
      <c r="H266" s="40" t="s">
        <v>365</v>
      </c>
      <c r="I266" s="40" t="s">
        <v>366</v>
      </c>
      <c r="J266" s="41">
        <v>43693</v>
      </c>
      <c r="K266" s="40" t="s">
        <v>276</v>
      </c>
      <c r="L266" s="74" t="s">
        <v>340</v>
      </c>
      <c r="M266" s="40" t="s">
        <v>228</v>
      </c>
      <c r="N266" s="70" t="s">
        <v>277</v>
      </c>
      <c r="O266" s="75">
        <v>2757.5</v>
      </c>
    </row>
    <row r="267" spans="8:15" x14ac:dyDescent="0.3">
      <c r="H267" s="40" t="s">
        <v>365</v>
      </c>
      <c r="I267" s="40" t="s">
        <v>366</v>
      </c>
      <c r="J267" s="41">
        <v>43707</v>
      </c>
      <c r="K267" s="40" t="s">
        <v>278</v>
      </c>
      <c r="L267" s="74" t="s">
        <v>340</v>
      </c>
      <c r="M267" s="40" t="s">
        <v>228</v>
      </c>
      <c r="N267" s="70" t="s">
        <v>279</v>
      </c>
      <c r="O267" s="75">
        <v>2757.51</v>
      </c>
    </row>
    <row r="268" spans="8:15" x14ac:dyDescent="0.3">
      <c r="H268" s="40" t="s">
        <v>365</v>
      </c>
      <c r="I268" s="40" t="s">
        <v>366</v>
      </c>
      <c r="J268" s="41">
        <v>43721</v>
      </c>
      <c r="K268" s="40" t="s">
        <v>280</v>
      </c>
      <c r="L268" s="74" t="s">
        <v>340</v>
      </c>
      <c r="M268" s="40" t="s">
        <v>228</v>
      </c>
      <c r="N268" s="70" t="s">
        <v>281</v>
      </c>
      <c r="O268" s="75">
        <v>2757.48</v>
      </c>
    </row>
    <row r="269" spans="8:15" x14ac:dyDescent="0.3">
      <c r="H269" s="40" t="s">
        <v>365</v>
      </c>
      <c r="I269" s="40" t="s">
        <v>366</v>
      </c>
      <c r="J269" s="41">
        <v>43735</v>
      </c>
      <c r="K269" s="40" t="s">
        <v>282</v>
      </c>
      <c r="L269" s="74" t="s">
        <v>340</v>
      </c>
      <c r="M269" s="40" t="s">
        <v>228</v>
      </c>
      <c r="N269" s="70" t="s">
        <v>283</v>
      </c>
      <c r="O269" s="75">
        <v>2757.5</v>
      </c>
    </row>
    <row r="270" spans="8:15" x14ac:dyDescent="0.3">
      <c r="H270" s="40" t="s">
        <v>365</v>
      </c>
      <c r="I270" s="40" t="s">
        <v>366</v>
      </c>
      <c r="J270" s="41">
        <v>43749</v>
      </c>
      <c r="K270" s="40" t="s">
        <v>284</v>
      </c>
      <c r="L270" s="74" t="s">
        <v>340</v>
      </c>
      <c r="M270" s="40" t="s">
        <v>228</v>
      </c>
      <c r="N270" s="70" t="s">
        <v>285</v>
      </c>
      <c r="O270" s="75">
        <v>2772.18</v>
      </c>
    </row>
    <row r="271" spans="8:15" x14ac:dyDescent="0.3">
      <c r="H271" s="40" t="s">
        <v>365</v>
      </c>
      <c r="I271" s="40" t="s">
        <v>366</v>
      </c>
      <c r="J271" s="41">
        <v>43763</v>
      </c>
      <c r="K271" s="40" t="s">
        <v>286</v>
      </c>
      <c r="L271" s="74" t="s">
        <v>340</v>
      </c>
      <c r="M271" s="40" t="s">
        <v>228</v>
      </c>
      <c r="N271" s="70" t="s">
        <v>287</v>
      </c>
      <c r="O271" s="75">
        <v>2150.6</v>
      </c>
    </row>
    <row r="272" spans="8:15" x14ac:dyDescent="0.3">
      <c r="H272" s="40" t="s">
        <v>365</v>
      </c>
      <c r="I272" s="40" t="s">
        <v>366</v>
      </c>
      <c r="J272" s="41">
        <v>43777</v>
      </c>
      <c r="K272" s="40" t="s">
        <v>288</v>
      </c>
      <c r="L272" s="74" t="s">
        <v>340</v>
      </c>
      <c r="M272" s="40" t="s">
        <v>228</v>
      </c>
      <c r="N272" s="70" t="s">
        <v>289</v>
      </c>
      <c r="O272" s="75">
        <v>2135.88</v>
      </c>
    </row>
    <row r="273" spans="8:15" x14ac:dyDescent="0.3">
      <c r="H273" s="40" t="s">
        <v>365</v>
      </c>
      <c r="I273" s="40" t="s">
        <v>366</v>
      </c>
      <c r="J273" s="41">
        <v>43791</v>
      </c>
      <c r="K273" s="40" t="s">
        <v>290</v>
      </c>
      <c r="L273" s="74" t="s">
        <v>340</v>
      </c>
      <c r="M273" s="40" t="s">
        <v>228</v>
      </c>
      <c r="N273" s="70" t="s">
        <v>291</v>
      </c>
      <c r="O273" s="75">
        <v>2112.7399999999998</v>
      </c>
    </row>
    <row r="274" spans="8:15" x14ac:dyDescent="0.3">
      <c r="H274" s="40" t="s">
        <v>365</v>
      </c>
      <c r="I274" s="40" t="s">
        <v>366</v>
      </c>
      <c r="J274" s="41">
        <v>43805</v>
      </c>
      <c r="K274" s="40" t="s">
        <v>296</v>
      </c>
      <c r="L274" s="74" t="s">
        <v>340</v>
      </c>
      <c r="M274" s="40" t="s">
        <v>228</v>
      </c>
      <c r="N274" s="70" t="s">
        <v>297</v>
      </c>
      <c r="O274" s="75">
        <v>2137.96</v>
      </c>
    </row>
    <row r="275" spans="8:15" x14ac:dyDescent="0.3">
      <c r="H275" s="40" t="s">
        <v>365</v>
      </c>
      <c r="I275" s="40" t="s">
        <v>366</v>
      </c>
      <c r="J275" s="41">
        <v>43819</v>
      </c>
      <c r="K275" s="40" t="s">
        <v>318</v>
      </c>
      <c r="L275" s="74" t="s">
        <v>340</v>
      </c>
      <c r="M275" s="40" t="s">
        <v>228</v>
      </c>
      <c r="N275" s="70" t="s">
        <v>319</v>
      </c>
      <c r="O275" s="75">
        <v>2703.2</v>
      </c>
    </row>
    <row r="276" spans="8:15" x14ac:dyDescent="0.3">
      <c r="H276" s="40" t="s">
        <v>365</v>
      </c>
      <c r="I276" s="40" t="s">
        <v>366</v>
      </c>
      <c r="J276" s="41">
        <v>43833</v>
      </c>
      <c r="K276" s="40" t="s">
        <v>320</v>
      </c>
      <c r="L276" s="74" t="s">
        <v>340</v>
      </c>
      <c r="M276" s="40" t="s">
        <v>228</v>
      </c>
      <c r="N276" s="70" t="s">
        <v>321</v>
      </c>
      <c r="O276" s="75">
        <v>2794.77</v>
      </c>
    </row>
    <row r="277" spans="8:15" x14ac:dyDescent="0.3">
      <c r="H277" s="40" t="s">
        <v>365</v>
      </c>
      <c r="I277" s="40" t="s">
        <v>366</v>
      </c>
      <c r="J277" s="41">
        <v>43847</v>
      </c>
      <c r="K277" s="40" t="s">
        <v>322</v>
      </c>
      <c r="L277" s="74" t="s">
        <v>340</v>
      </c>
      <c r="M277" s="40" t="s">
        <v>228</v>
      </c>
      <c r="N277" s="70" t="s">
        <v>323</v>
      </c>
      <c r="O277" s="75">
        <v>2741.1</v>
      </c>
    </row>
    <row r="278" spans="8:15" x14ac:dyDescent="0.3">
      <c r="H278" s="40" t="s">
        <v>365</v>
      </c>
      <c r="I278" s="40" t="s">
        <v>366</v>
      </c>
      <c r="J278" s="41">
        <v>43861</v>
      </c>
      <c r="K278" s="40" t="s">
        <v>324</v>
      </c>
      <c r="L278" s="74" t="s">
        <v>340</v>
      </c>
      <c r="M278" s="40" t="s">
        <v>228</v>
      </c>
      <c r="N278" s="70" t="s">
        <v>325</v>
      </c>
      <c r="O278" s="75">
        <v>2752.67</v>
      </c>
    </row>
    <row r="279" spans="8:15" x14ac:dyDescent="0.3">
      <c r="H279" s="40" t="s">
        <v>365</v>
      </c>
      <c r="I279" s="40" t="s">
        <v>366</v>
      </c>
      <c r="J279" s="41">
        <v>43875</v>
      </c>
      <c r="K279" s="40" t="s">
        <v>328</v>
      </c>
      <c r="L279" s="74" t="s">
        <v>340</v>
      </c>
      <c r="M279" s="40" t="s">
        <v>228</v>
      </c>
      <c r="N279" s="70" t="s">
        <v>329</v>
      </c>
      <c r="O279" s="75">
        <v>2769</v>
      </c>
    </row>
    <row r="280" spans="8:15" x14ac:dyDescent="0.3">
      <c r="H280" s="40" t="s">
        <v>365</v>
      </c>
      <c r="I280" s="40" t="s">
        <v>366</v>
      </c>
      <c r="J280" s="41">
        <v>43889</v>
      </c>
      <c r="K280" s="40" t="s">
        <v>330</v>
      </c>
      <c r="L280" s="74" t="s">
        <v>340</v>
      </c>
      <c r="M280" s="40" t="s">
        <v>228</v>
      </c>
      <c r="N280" s="70" t="s">
        <v>331</v>
      </c>
      <c r="O280" s="75">
        <v>2768.99</v>
      </c>
    </row>
    <row r="281" spans="8:15" x14ac:dyDescent="0.3">
      <c r="H281" s="40" t="s">
        <v>365</v>
      </c>
      <c r="I281" s="40" t="s">
        <v>366</v>
      </c>
      <c r="J281" s="41">
        <v>43903</v>
      </c>
      <c r="K281" s="40" t="s">
        <v>332</v>
      </c>
      <c r="L281" s="74" t="s">
        <v>340</v>
      </c>
      <c r="M281" s="40" t="s">
        <v>228</v>
      </c>
      <c r="N281" s="70" t="s">
        <v>333</v>
      </c>
      <c r="O281" s="75">
        <v>2768.99</v>
      </c>
    </row>
    <row r="282" spans="8:15" x14ac:dyDescent="0.3">
      <c r="H282" s="40" t="s">
        <v>365</v>
      </c>
      <c r="I282" s="40" t="s">
        <v>366</v>
      </c>
      <c r="J282" s="41">
        <v>43917</v>
      </c>
      <c r="K282" s="40" t="s">
        <v>334</v>
      </c>
      <c r="L282" s="74" t="s">
        <v>340</v>
      </c>
      <c r="M282" s="40" t="s">
        <v>228</v>
      </c>
      <c r="N282" s="70" t="s">
        <v>335</v>
      </c>
      <c r="O282" s="75">
        <v>2769.01</v>
      </c>
    </row>
    <row r="283" spans="8:15" x14ac:dyDescent="0.3">
      <c r="H283" s="40" t="s">
        <v>365</v>
      </c>
      <c r="I283" s="40" t="s">
        <v>366</v>
      </c>
      <c r="J283" s="41">
        <v>43567</v>
      </c>
      <c r="K283" s="40" t="s">
        <v>227</v>
      </c>
      <c r="L283" s="74" t="s">
        <v>340</v>
      </c>
      <c r="M283" s="40" t="s">
        <v>228</v>
      </c>
      <c r="N283" s="70" t="s">
        <v>229</v>
      </c>
      <c r="O283" s="75">
        <v>28283.09</v>
      </c>
    </row>
    <row r="284" spans="8:15" x14ac:dyDescent="0.3">
      <c r="H284" s="40" t="s">
        <v>365</v>
      </c>
      <c r="I284" s="40" t="s">
        <v>366</v>
      </c>
      <c r="J284" s="41">
        <v>43581</v>
      </c>
      <c r="K284" s="40" t="s">
        <v>230</v>
      </c>
      <c r="L284" s="74" t="s">
        <v>340</v>
      </c>
      <c r="M284" s="40" t="s">
        <v>228</v>
      </c>
      <c r="N284" s="70" t="s">
        <v>231</v>
      </c>
      <c r="O284" s="75">
        <v>28335.48</v>
      </c>
    </row>
    <row r="285" spans="8:15" x14ac:dyDescent="0.3">
      <c r="H285" s="40" t="s">
        <v>365</v>
      </c>
      <c r="I285" s="40" t="s">
        <v>366</v>
      </c>
      <c r="J285" s="41">
        <v>43595</v>
      </c>
      <c r="K285" s="40" t="s">
        <v>232</v>
      </c>
      <c r="L285" s="74" t="s">
        <v>340</v>
      </c>
      <c r="M285" s="40" t="s">
        <v>228</v>
      </c>
      <c r="N285" s="70" t="s">
        <v>233</v>
      </c>
      <c r="O285" s="75">
        <v>29132.21</v>
      </c>
    </row>
    <row r="286" spans="8:15" x14ac:dyDescent="0.3">
      <c r="H286" s="40" t="s">
        <v>365</v>
      </c>
      <c r="I286" s="40" t="s">
        <v>366</v>
      </c>
      <c r="J286" s="41">
        <v>43609</v>
      </c>
      <c r="K286" s="40" t="s">
        <v>234</v>
      </c>
      <c r="L286" s="74" t="s">
        <v>340</v>
      </c>
      <c r="M286" s="40" t="s">
        <v>228</v>
      </c>
      <c r="N286" s="70" t="s">
        <v>235</v>
      </c>
      <c r="O286" s="75">
        <v>29046.47</v>
      </c>
    </row>
    <row r="287" spans="8:15" x14ac:dyDescent="0.3">
      <c r="H287" s="40" t="s">
        <v>365</v>
      </c>
      <c r="I287" s="40" t="s">
        <v>366</v>
      </c>
      <c r="J287" s="41">
        <v>43623</v>
      </c>
      <c r="K287" s="40" t="s">
        <v>236</v>
      </c>
      <c r="L287" s="74" t="s">
        <v>340</v>
      </c>
      <c r="M287" s="40" t="s">
        <v>228</v>
      </c>
      <c r="N287" s="70" t="s">
        <v>237</v>
      </c>
      <c r="O287" s="75">
        <v>28973.27</v>
      </c>
    </row>
    <row r="288" spans="8:15" x14ac:dyDescent="0.3">
      <c r="H288" s="40" t="s">
        <v>365</v>
      </c>
      <c r="I288" s="40" t="s">
        <v>366</v>
      </c>
      <c r="J288" s="41">
        <v>43637</v>
      </c>
      <c r="K288" s="40" t="s">
        <v>238</v>
      </c>
      <c r="L288" s="74" t="s">
        <v>340</v>
      </c>
      <c r="M288" s="40" t="s">
        <v>228</v>
      </c>
      <c r="N288" s="70" t="s">
        <v>239</v>
      </c>
      <c r="O288" s="75">
        <v>28548.35</v>
      </c>
    </row>
    <row r="289" spans="8:15" x14ac:dyDescent="0.3">
      <c r="H289" s="40" t="s">
        <v>365</v>
      </c>
      <c r="I289" s="40" t="s">
        <v>366</v>
      </c>
      <c r="J289" s="41">
        <v>43651</v>
      </c>
      <c r="K289" s="40" t="s">
        <v>240</v>
      </c>
      <c r="L289" s="74" t="s">
        <v>340</v>
      </c>
      <c r="M289" s="40" t="s">
        <v>228</v>
      </c>
      <c r="N289" s="70" t="s">
        <v>241</v>
      </c>
      <c r="O289" s="75">
        <v>28623.55</v>
      </c>
    </row>
    <row r="290" spans="8:15" x14ac:dyDescent="0.3">
      <c r="H290" s="40" t="s">
        <v>365</v>
      </c>
      <c r="I290" s="40" t="s">
        <v>366</v>
      </c>
      <c r="J290" s="41">
        <v>43664</v>
      </c>
      <c r="K290" s="40" t="s">
        <v>252</v>
      </c>
      <c r="L290" s="74" t="s">
        <v>340</v>
      </c>
      <c r="M290" s="40" t="s">
        <v>228</v>
      </c>
      <c r="N290" s="70" t="s">
        <v>253</v>
      </c>
      <c r="O290" s="75">
        <v>80</v>
      </c>
    </row>
    <row r="291" spans="8:15" x14ac:dyDescent="0.3">
      <c r="H291" s="40" t="s">
        <v>365</v>
      </c>
      <c r="I291" s="40" t="s">
        <v>366</v>
      </c>
      <c r="J291" s="41">
        <v>43664</v>
      </c>
      <c r="K291" s="40" t="s">
        <v>254</v>
      </c>
      <c r="L291" s="74" t="s">
        <v>340</v>
      </c>
      <c r="M291" s="40" t="s">
        <v>228</v>
      </c>
      <c r="N291" s="70" t="s">
        <v>255</v>
      </c>
      <c r="O291" s="75">
        <v>60</v>
      </c>
    </row>
    <row r="292" spans="8:15" x14ac:dyDescent="0.3">
      <c r="H292" s="40" t="s">
        <v>365</v>
      </c>
      <c r="I292" s="40" t="s">
        <v>366</v>
      </c>
      <c r="J292" s="41">
        <v>43664</v>
      </c>
      <c r="K292" s="40" t="s">
        <v>256</v>
      </c>
      <c r="L292" s="74" t="s">
        <v>340</v>
      </c>
      <c r="M292" s="40" t="s">
        <v>228</v>
      </c>
      <c r="N292" s="70" t="s">
        <v>257</v>
      </c>
      <c r="O292" s="75">
        <v>60</v>
      </c>
    </row>
    <row r="293" spans="8:15" x14ac:dyDescent="0.3">
      <c r="H293" s="40" t="s">
        <v>365</v>
      </c>
      <c r="I293" s="40" t="s">
        <v>366</v>
      </c>
      <c r="J293" s="41">
        <v>43664</v>
      </c>
      <c r="K293" s="40" t="s">
        <v>258</v>
      </c>
      <c r="L293" s="74" t="s">
        <v>340</v>
      </c>
      <c r="M293" s="40" t="s">
        <v>228</v>
      </c>
      <c r="N293" s="70" t="s">
        <v>259</v>
      </c>
      <c r="O293" s="75">
        <v>30</v>
      </c>
    </row>
    <row r="294" spans="8:15" x14ac:dyDescent="0.3">
      <c r="H294" s="40" t="s">
        <v>365</v>
      </c>
      <c r="I294" s="40" t="s">
        <v>366</v>
      </c>
      <c r="J294" s="41">
        <v>43664</v>
      </c>
      <c r="K294" s="40" t="s">
        <v>260</v>
      </c>
      <c r="L294" s="74" t="s">
        <v>340</v>
      </c>
      <c r="M294" s="40" t="s">
        <v>228</v>
      </c>
      <c r="N294" s="70" t="s">
        <v>261</v>
      </c>
      <c r="O294" s="75">
        <v>30</v>
      </c>
    </row>
    <row r="295" spans="8:15" x14ac:dyDescent="0.3">
      <c r="H295" s="40" t="s">
        <v>365</v>
      </c>
      <c r="I295" s="40" t="s">
        <v>366</v>
      </c>
      <c r="J295" s="41">
        <v>43664</v>
      </c>
      <c r="K295" s="40" t="s">
        <v>262</v>
      </c>
      <c r="L295" s="74" t="s">
        <v>340</v>
      </c>
      <c r="M295" s="40" t="s">
        <v>228</v>
      </c>
      <c r="N295" s="70" t="s">
        <v>263</v>
      </c>
      <c r="O295" s="75">
        <v>30</v>
      </c>
    </row>
    <row r="296" spans="8:15" x14ac:dyDescent="0.3">
      <c r="H296" s="40" t="s">
        <v>365</v>
      </c>
      <c r="I296" s="40" t="s">
        <v>366</v>
      </c>
      <c r="J296" s="41">
        <v>43664</v>
      </c>
      <c r="K296" s="40" t="s">
        <v>264</v>
      </c>
      <c r="L296" s="74" t="s">
        <v>340</v>
      </c>
      <c r="M296" s="40" t="s">
        <v>228</v>
      </c>
      <c r="N296" s="70" t="s">
        <v>265</v>
      </c>
      <c r="O296" s="75">
        <v>20</v>
      </c>
    </row>
    <row r="297" spans="8:15" x14ac:dyDescent="0.3">
      <c r="H297" s="40" t="s">
        <v>365</v>
      </c>
      <c r="I297" s="40" t="s">
        <v>366</v>
      </c>
      <c r="J297" s="41">
        <v>43664</v>
      </c>
      <c r="K297" s="40" t="s">
        <v>266</v>
      </c>
      <c r="L297" s="74" t="s">
        <v>340</v>
      </c>
      <c r="M297" s="40" t="s">
        <v>228</v>
      </c>
      <c r="N297" s="70" t="s">
        <v>267</v>
      </c>
      <c r="O297" s="75">
        <v>10</v>
      </c>
    </row>
    <row r="298" spans="8:15" x14ac:dyDescent="0.3">
      <c r="H298" s="40" t="s">
        <v>365</v>
      </c>
      <c r="I298" s="40" t="s">
        <v>366</v>
      </c>
      <c r="J298" s="41">
        <v>43665</v>
      </c>
      <c r="K298" s="40" t="s">
        <v>272</v>
      </c>
      <c r="L298" s="74" t="s">
        <v>340</v>
      </c>
      <c r="M298" s="40" t="s">
        <v>228</v>
      </c>
      <c r="N298" s="70" t="s">
        <v>273</v>
      </c>
      <c r="O298" s="75">
        <v>28371.21</v>
      </c>
    </row>
    <row r="299" spans="8:15" x14ac:dyDescent="0.3">
      <c r="H299" s="40" t="s">
        <v>365</v>
      </c>
      <c r="I299" s="40" t="s">
        <v>366</v>
      </c>
      <c r="J299" s="41">
        <v>43679</v>
      </c>
      <c r="K299" s="40" t="s">
        <v>274</v>
      </c>
      <c r="L299" s="74" t="s">
        <v>340</v>
      </c>
      <c r="M299" s="40" t="s">
        <v>228</v>
      </c>
      <c r="N299" s="70" t="s">
        <v>275</v>
      </c>
      <c r="O299" s="75">
        <v>28598.86</v>
      </c>
    </row>
    <row r="300" spans="8:15" x14ac:dyDescent="0.3">
      <c r="H300" s="40" t="s">
        <v>365</v>
      </c>
      <c r="I300" s="40" t="s">
        <v>366</v>
      </c>
      <c r="J300" s="41">
        <v>43693</v>
      </c>
      <c r="K300" s="40" t="s">
        <v>276</v>
      </c>
      <c r="L300" s="74" t="s">
        <v>340</v>
      </c>
      <c r="M300" s="40" t="s">
        <v>228</v>
      </c>
      <c r="N300" s="70" t="s">
        <v>277</v>
      </c>
      <c r="O300" s="75">
        <v>29710.19</v>
      </c>
    </row>
    <row r="301" spans="8:15" x14ac:dyDescent="0.3">
      <c r="H301" s="40" t="s">
        <v>365</v>
      </c>
      <c r="I301" s="40" t="s">
        <v>366</v>
      </c>
      <c r="J301" s="41">
        <v>43707</v>
      </c>
      <c r="K301" s="40" t="s">
        <v>278</v>
      </c>
      <c r="L301" s="74" t="s">
        <v>340</v>
      </c>
      <c r="M301" s="40" t="s">
        <v>228</v>
      </c>
      <c r="N301" s="70" t="s">
        <v>279</v>
      </c>
      <c r="O301" s="75">
        <v>29775.67</v>
      </c>
    </row>
    <row r="302" spans="8:15" x14ac:dyDescent="0.3">
      <c r="H302" s="40" t="s">
        <v>365</v>
      </c>
      <c r="I302" s="40" t="s">
        <v>366</v>
      </c>
      <c r="J302" s="41">
        <v>43721</v>
      </c>
      <c r="K302" s="40" t="s">
        <v>280</v>
      </c>
      <c r="L302" s="74" t="s">
        <v>340</v>
      </c>
      <c r="M302" s="40" t="s">
        <v>228</v>
      </c>
      <c r="N302" s="70" t="s">
        <v>281</v>
      </c>
      <c r="O302" s="75">
        <v>29743.35</v>
      </c>
    </row>
    <row r="303" spans="8:15" x14ac:dyDescent="0.3">
      <c r="H303" s="40" t="s">
        <v>365</v>
      </c>
      <c r="I303" s="40" t="s">
        <v>366</v>
      </c>
      <c r="J303" s="41">
        <v>43735</v>
      </c>
      <c r="K303" s="40" t="s">
        <v>282</v>
      </c>
      <c r="L303" s="74" t="s">
        <v>340</v>
      </c>
      <c r="M303" s="40" t="s">
        <v>228</v>
      </c>
      <c r="N303" s="70" t="s">
        <v>283</v>
      </c>
      <c r="O303" s="75">
        <v>30557.21</v>
      </c>
    </row>
    <row r="304" spans="8:15" x14ac:dyDescent="0.3">
      <c r="H304" s="40" t="s">
        <v>365</v>
      </c>
      <c r="I304" s="40" t="s">
        <v>366</v>
      </c>
      <c r="J304" s="41">
        <v>43749</v>
      </c>
      <c r="K304" s="40" t="s">
        <v>284</v>
      </c>
      <c r="L304" s="74" t="s">
        <v>340</v>
      </c>
      <c r="M304" s="40" t="s">
        <v>228</v>
      </c>
      <c r="N304" s="70" t="s">
        <v>285</v>
      </c>
      <c r="O304" s="75">
        <v>29528.15</v>
      </c>
    </row>
    <row r="305" spans="8:15" x14ac:dyDescent="0.3">
      <c r="H305" s="40" t="s">
        <v>365</v>
      </c>
      <c r="I305" s="40" t="s">
        <v>366</v>
      </c>
      <c r="J305" s="41">
        <v>43763</v>
      </c>
      <c r="K305" s="40" t="s">
        <v>286</v>
      </c>
      <c r="L305" s="74" t="s">
        <v>340</v>
      </c>
      <c r="M305" s="40" t="s">
        <v>228</v>
      </c>
      <c r="N305" s="70" t="s">
        <v>287</v>
      </c>
      <c r="O305" s="75">
        <v>29557.91</v>
      </c>
    </row>
    <row r="306" spans="8:15" x14ac:dyDescent="0.3">
      <c r="H306" s="40" t="s">
        <v>365</v>
      </c>
      <c r="I306" s="40" t="s">
        <v>366</v>
      </c>
      <c r="J306" s="41">
        <v>43777</v>
      </c>
      <c r="K306" s="40" t="s">
        <v>288</v>
      </c>
      <c r="L306" s="74" t="s">
        <v>340</v>
      </c>
      <c r="M306" s="40" t="s">
        <v>228</v>
      </c>
      <c r="N306" s="70" t="s">
        <v>289</v>
      </c>
      <c r="O306" s="75">
        <v>29120.2</v>
      </c>
    </row>
    <row r="307" spans="8:15" x14ac:dyDescent="0.3">
      <c r="H307" s="40" t="s">
        <v>365</v>
      </c>
      <c r="I307" s="40" t="s">
        <v>366</v>
      </c>
      <c r="J307" s="41">
        <v>43791</v>
      </c>
      <c r="K307" s="40" t="s">
        <v>290</v>
      </c>
      <c r="L307" s="74" t="s">
        <v>340</v>
      </c>
      <c r="M307" s="40" t="s">
        <v>228</v>
      </c>
      <c r="N307" s="70" t="s">
        <v>291</v>
      </c>
      <c r="O307" s="75">
        <v>29732.71</v>
      </c>
    </row>
    <row r="308" spans="8:15" x14ac:dyDescent="0.3">
      <c r="H308" s="40" t="s">
        <v>365</v>
      </c>
      <c r="I308" s="40" t="s">
        <v>366</v>
      </c>
      <c r="J308" s="41">
        <v>43805</v>
      </c>
      <c r="K308" s="40" t="s">
        <v>296</v>
      </c>
      <c r="L308" s="74" t="s">
        <v>340</v>
      </c>
      <c r="M308" s="40" t="s">
        <v>228</v>
      </c>
      <c r="N308" s="70" t="s">
        <v>297</v>
      </c>
      <c r="O308" s="75">
        <v>29297.39</v>
      </c>
    </row>
    <row r="309" spans="8:15" x14ac:dyDescent="0.3">
      <c r="H309" s="40" t="s">
        <v>365</v>
      </c>
      <c r="I309" s="40" t="s">
        <v>366</v>
      </c>
      <c r="J309" s="41">
        <v>43809</v>
      </c>
      <c r="K309" s="40" t="s">
        <v>310</v>
      </c>
      <c r="L309" s="74" t="s">
        <v>340</v>
      </c>
      <c r="M309" s="40" t="s">
        <v>228</v>
      </c>
      <c r="N309" s="70" t="s">
        <v>311</v>
      </c>
      <c r="O309" s="75">
        <v>80</v>
      </c>
    </row>
    <row r="310" spans="8:15" x14ac:dyDescent="0.3">
      <c r="H310" s="40" t="s">
        <v>365</v>
      </c>
      <c r="I310" s="40" t="s">
        <v>366</v>
      </c>
      <c r="J310" s="41">
        <v>43819</v>
      </c>
      <c r="K310" s="40" t="s">
        <v>318</v>
      </c>
      <c r="L310" s="74" t="s">
        <v>340</v>
      </c>
      <c r="M310" s="40" t="s">
        <v>228</v>
      </c>
      <c r="N310" s="70" t="s">
        <v>319</v>
      </c>
      <c r="O310" s="75">
        <v>31220.53</v>
      </c>
    </row>
    <row r="311" spans="8:15" x14ac:dyDescent="0.3">
      <c r="H311" s="40" t="s">
        <v>365</v>
      </c>
      <c r="I311" s="40" t="s">
        <v>366</v>
      </c>
      <c r="J311" s="41">
        <v>43833</v>
      </c>
      <c r="K311" s="40" t="s">
        <v>320</v>
      </c>
      <c r="L311" s="74" t="s">
        <v>340</v>
      </c>
      <c r="M311" s="40" t="s">
        <v>228</v>
      </c>
      <c r="N311" s="70" t="s">
        <v>321</v>
      </c>
      <c r="O311" s="75">
        <v>29718.99</v>
      </c>
    </row>
    <row r="312" spans="8:15" x14ac:dyDescent="0.3">
      <c r="H312" s="40" t="s">
        <v>365</v>
      </c>
      <c r="I312" s="40" t="s">
        <v>366</v>
      </c>
      <c r="J312" s="41">
        <v>43847</v>
      </c>
      <c r="K312" s="40" t="s">
        <v>322</v>
      </c>
      <c r="L312" s="74" t="s">
        <v>340</v>
      </c>
      <c r="M312" s="40" t="s">
        <v>228</v>
      </c>
      <c r="N312" s="70" t="s">
        <v>323</v>
      </c>
      <c r="O312" s="75">
        <v>30191.68</v>
      </c>
    </row>
    <row r="313" spans="8:15" x14ac:dyDescent="0.3">
      <c r="H313" s="40" t="s">
        <v>365</v>
      </c>
      <c r="I313" s="40" t="s">
        <v>366</v>
      </c>
      <c r="J313" s="41">
        <v>43861</v>
      </c>
      <c r="K313" s="40" t="s">
        <v>324</v>
      </c>
      <c r="L313" s="74" t="s">
        <v>340</v>
      </c>
      <c r="M313" s="40" t="s">
        <v>228</v>
      </c>
      <c r="N313" s="70" t="s">
        <v>325</v>
      </c>
      <c r="O313" s="75">
        <v>30696.14</v>
      </c>
    </row>
    <row r="314" spans="8:15" x14ac:dyDescent="0.3">
      <c r="H314" s="40" t="s">
        <v>365</v>
      </c>
      <c r="I314" s="40" t="s">
        <v>366</v>
      </c>
      <c r="J314" s="41">
        <v>43875</v>
      </c>
      <c r="K314" s="40" t="s">
        <v>328</v>
      </c>
      <c r="L314" s="74" t="s">
        <v>340</v>
      </c>
      <c r="M314" s="40" t="s">
        <v>228</v>
      </c>
      <c r="N314" s="70" t="s">
        <v>329</v>
      </c>
      <c r="O314" s="75">
        <v>30803.93</v>
      </c>
    </row>
    <row r="315" spans="8:15" x14ac:dyDescent="0.3">
      <c r="H315" s="40" t="s">
        <v>365</v>
      </c>
      <c r="I315" s="40" t="s">
        <v>366</v>
      </c>
      <c r="J315" s="41">
        <v>43889</v>
      </c>
      <c r="K315" s="40" t="s">
        <v>330</v>
      </c>
      <c r="L315" s="74" t="s">
        <v>340</v>
      </c>
      <c r="M315" s="40" t="s">
        <v>228</v>
      </c>
      <c r="N315" s="70" t="s">
        <v>331</v>
      </c>
      <c r="O315" s="75">
        <v>30064</v>
      </c>
    </row>
    <row r="316" spans="8:15" x14ac:dyDescent="0.3">
      <c r="H316" s="40" t="s">
        <v>365</v>
      </c>
      <c r="I316" s="40" t="s">
        <v>366</v>
      </c>
      <c r="J316" s="41">
        <v>43903</v>
      </c>
      <c r="K316" s="40" t="s">
        <v>332</v>
      </c>
      <c r="L316" s="74" t="s">
        <v>340</v>
      </c>
      <c r="M316" s="40" t="s">
        <v>228</v>
      </c>
      <c r="N316" s="70" t="s">
        <v>333</v>
      </c>
      <c r="O316" s="75">
        <v>29908.78</v>
      </c>
    </row>
    <row r="317" spans="8:15" x14ac:dyDescent="0.3">
      <c r="H317" s="40" t="s">
        <v>365</v>
      </c>
      <c r="I317" s="40" t="s">
        <v>366</v>
      </c>
      <c r="J317" s="41">
        <v>43917</v>
      </c>
      <c r="K317" s="40" t="s">
        <v>334</v>
      </c>
      <c r="L317" s="74" t="s">
        <v>340</v>
      </c>
      <c r="M317" s="40" t="s">
        <v>228</v>
      </c>
      <c r="N317" s="70" t="s">
        <v>335</v>
      </c>
      <c r="O317" s="75">
        <v>29957.72</v>
      </c>
    </row>
    <row r="318" spans="8:15" x14ac:dyDescent="0.3">
      <c r="H318" s="40" t="s">
        <v>365</v>
      </c>
      <c r="I318" s="40" t="s">
        <v>366</v>
      </c>
      <c r="J318" s="41">
        <v>43567</v>
      </c>
      <c r="K318" s="40" t="s">
        <v>227</v>
      </c>
      <c r="L318" s="74" t="s">
        <v>340</v>
      </c>
      <c r="M318" s="40" t="s">
        <v>228</v>
      </c>
      <c r="N318" s="70" t="s">
        <v>229</v>
      </c>
      <c r="O318" s="75">
        <v>8410.9699999999993</v>
      </c>
    </row>
    <row r="319" spans="8:15" x14ac:dyDescent="0.3">
      <c r="H319" s="40" t="s">
        <v>365</v>
      </c>
      <c r="I319" s="40" t="s">
        <v>366</v>
      </c>
      <c r="J319" s="41">
        <v>43581</v>
      </c>
      <c r="K319" s="40" t="s">
        <v>230</v>
      </c>
      <c r="L319" s="74" t="s">
        <v>340</v>
      </c>
      <c r="M319" s="40" t="s">
        <v>228</v>
      </c>
      <c r="N319" s="70" t="s">
        <v>231</v>
      </c>
      <c r="O319" s="75">
        <v>8300.6200000000008</v>
      </c>
    </row>
    <row r="320" spans="8:15" x14ac:dyDescent="0.3">
      <c r="H320" s="40" t="s">
        <v>365</v>
      </c>
      <c r="I320" s="40" t="s">
        <v>366</v>
      </c>
      <c r="J320" s="41">
        <v>43595</v>
      </c>
      <c r="K320" s="40" t="s">
        <v>232</v>
      </c>
      <c r="L320" s="74" t="s">
        <v>340</v>
      </c>
      <c r="M320" s="40" t="s">
        <v>228</v>
      </c>
      <c r="N320" s="70" t="s">
        <v>233</v>
      </c>
      <c r="O320" s="75">
        <v>8539.69</v>
      </c>
    </row>
    <row r="321" spans="8:15" x14ac:dyDescent="0.3">
      <c r="H321" s="40" t="s">
        <v>365</v>
      </c>
      <c r="I321" s="40" t="s">
        <v>366</v>
      </c>
      <c r="J321" s="41">
        <v>43609</v>
      </c>
      <c r="K321" s="40" t="s">
        <v>234</v>
      </c>
      <c r="L321" s="74" t="s">
        <v>340</v>
      </c>
      <c r="M321" s="40" t="s">
        <v>228</v>
      </c>
      <c r="N321" s="70" t="s">
        <v>235</v>
      </c>
      <c r="O321" s="75">
        <v>8518.8700000000008</v>
      </c>
    </row>
    <row r="322" spans="8:15" x14ac:dyDescent="0.3">
      <c r="H322" s="40" t="s">
        <v>365</v>
      </c>
      <c r="I322" s="40" t="s">
        <v>366</v>
      </c>
      <c r="J322" s="41">
        <v>43623</v>
      </c>
      <c r="K322" s="40" t="s">
        <v>236</v>
      </c>
      <c r="L322" s="74" t="s">
        <v>340</v>
      </c>
      <c r="M322" s="40" t="s">
        <v>228</v>
      </c>
      <c r="N322" s="70" t="s">
        <v>237</v>
      </c>
      <c r="O322" s="75">
        <v>8414.1299999999992</v>
      </c>
    </row>
    <row r="323" spans="8:15" x14ac:dyDescent="0.3">
      <c r="H323" s="40" t="s">
        <v>365</v>
      </c>
      <c r="I323" s="40" t="s">
        <v>366</v>
      </c>
      <c r="J323" s="41">
        <v>43637</v>
      </c>
      <c r="K323" s="40" t="s">
        <v>238</v>
      </c>
      <c r="L323" s="74" t="s">
        <v>340</v>
      </c>
      <c r="M323" s="40" t="s">
        <v>228</v>
      </c>
      <c r="N323" s="70" t="s">
        <v>239</v>
      </c>
      <c r="O323" s="75">
        <v>8164.87</v>
      </c>
    </row>
    <row r="324" spans="8:15" x14ac:dyDescent="0.3">
      <c r="H324" s="40" t="s">
        <v>365</v>
      </c>
      <c r="I324" s="40" t="s">
        <v>366</v>
      </c>
      <c r="J324" s="41">
        <v>43651</v>
      </c>
      <c r="K324" s="40" t="s">
        <v>240</v>
      </c>
      <c r="L324" s="74" t="s">
        <v>340</v>
      </c>
      <c r="M324" s="40" t="s">
        <v>228</v>
      </c>
      <c r="N324" s="70" t="s">
        <v>241</v>
      </c>
      <c r="O324" s="75">
        <v>8114.1</v>
      </c>
    </row>
    <row r="325" spans="8:15" x14ac:dyDescent="0.3">
      <c r="H325" s="40" t="s">
        <v>365</v>
      </c>
      <c r="I325" s="40" t="s">
        <v>366</v>
      </c>
      <c r="J325" s="41">
        <v>43665</v>
      </c>
      <c r="K325" s="40" t="s">
        <v>272</v>
      </c>
      <c r="L325" s="74" t="s">
        <v>340</v>
      </c>
      <c r="M325" s="40" t="s">
        <v>228</v>
      </c>
      <c r="N325" s="70" t="s">
        <v>273</v>
      </c>
      <c r="O325" s="75">
        <v>7931.21</v>
      </c>
    </row>
    <row r="326" spans="8:15" x14ac:dyDescent="0.3">
      <c r="H326" s="40" t="s">
        <v>365</v>
      </c>
      <c r="I326" s="40" t="s">
        <v>366</v>
      </c>
      <c r="J326" s="41">
        <v>43679</v>
      </c>
      <c r="K326" s="40" t="s">
        <v>274</v>
      </c>
      <c r="L326" s="74" t="s">
        <v>340</v>
      </c>
      <c r="M326" s="40" t="s">
        <v>228</v>
      </c>
      <c r="N326" s="70" t="s">
        <v>275</v>
      </c>
      <c r="O326" s="75">
        <v>7820.01</v>
      </c>
    </row>
    <row r="327" spans="8:15" x14ac:dyDescent="0.3">
      <c r="H327" s="40" t="s">
        <v>365</v>
      </c>
      <c r="I327" s="40" t="s">
        <v>366</v>
      </c>
      <c r="J327" s="41">
        <v>43693</v>
      </c>
      <c r="K327" s="40" t="s">
        <v>276</v>
      </c>
      <c r="L327" s="74" t="s">
        <v>340</v>
      </c>
      <c r="M327" s="40" t="s">
        <v>228</v>
      </c>
      <c r="N327" s="70" t="s">
        <v>277</v>
      </c>
      <c r="O327" s="75">
        <v>7141.06</v>
      </c>
    </row>
    <row r="328" spans="8:15" x14ac:dyDescent="0.3">
      <c r="H328" s="40" t="s">
        <v>365</v>
      </c>
      <c r="I328" s="40" t="s">
        <v>366</v>
      </c>
      <c r="J328" s="41">
        <v>43707</v>
      </c>
      <c r="K328" s="40" t="s">
        <v>278</v>
      </c>
      <c r="L328" s="74" t="s">
        <v>340</v>
      </c>
      <c r="M328" s="40" t="s">
        <v>228</v>
      </c>
      <c r="N328" s="70" t="s">
        <v>279</v>
      </c>
      <c r="O328" s="75">
        <v>7728.82</v>
      </c>
    </row>
    <row r="329" spans="8:15" x14ac:dyDescent="0.3">
      <c r="H329" s="40" t="s">
        <v>365</v>
      </c>
      <c r="I329" s="40" t="s">
        <v>366</v>
      </c>
      <c r="J329" s="41">
        <v>43721</v>
      </c>
      <c r="K329" s="40" t="s">
        <v>280</v>
      </c>
      <c r="L329" s="74" t="s">
        <v>340</v>
      </c>
      <c r="M329" s="40" t="s">
        <v>228</v>
      </c>
      <c r="N329" s="70" t="s">
        <v>281</v>
      </c>
      <c r="O329" s="75">
        <v>7758.21</v>
      </c>
    </row>
    <row r="330" spans="8:15" x14ac:dyDescent="0.3">
      <c r="H330" s="40" t="s">
        <v>365</v>
      </c>
      <c r="I330" s="40" t="s">
        <v>366</v>
      </c>
      <c r="J330" s="41">
        <v>43735</v>
      </c>
      <c r="K330" s="40" t="s">
        <v>282</v>
      </c>
      <c r="L330" s="74" t="s">
        <v>340</v>
      </c>
      <c r="M330" s="40" t="s">
        <v>228</v>
      </c>
      <c r="N330" s="70" t="s">
        <v>283</v>
      </c>
      <c r="O330" s="75">
        <v>7941.08</v>
      </c>
    </row>
    <row r="331" spans="8:15" x14ac:dyDescent="0.3">
      <c r="H331" s="40" t="s">
        <v>365</v>
      </c>
      <c r="I331" s="40" t="s">
        <v>366</v>
      </c>
      <c r="J331" s="41">
        <v>43749</v>
      </c>
      <c r="K331" s="40" t="s">
        <v>284</v>
      </c>
      <c r="L331" s="74" t="s">
        <v>340</v>
      </c>
      <c r="M331" s="40" t="s">
        <v>228</v>
      </c>
      <c r="N331" s="70" t="s">
        <v>285</v>
      </c>
      <c r="O331" s="75">
        <v>8127.54</v>
      </c>
    </row>
    <row r="332" spans="8:15" x14ac:dyDescent="0.3">
      <c r="H332" s="40" t="s">
        <v>365</v>
      </c>
      <c r="I332" s="40" t="s">
        <v>366</v>
      </c>
      <c r="J332" s="41">
        <v>43763</v>
      </c>
      <c r="K332" s="40" t="s">
        <v>286</v>
      </c>
      <c r="L332" s="74" t="s">
        <v>340</v>
      </c>
      <c r="M332" s="40" t="s">
        <v>228</v>
      </c>
      <c r="N332" s="70" t="s">
        <v>287</v>
      </c>
      <c r="O332" s="75">
        <v>8677.3700000000008</v>
      </c>
    </row>
    <row r="333" spans="8:15" x14ac:dyDescent="0.3">
      <c r="H333" s="40" t="s">
        <v>365</v>
      </c>
      <c r="I333" s="40" t="s">
        <v>366</v>
      </c>
      <c r="J333" s="41">
        <v>43777</v>
      </c>
      <c r="K333" s="40" t="s">
        <v>288</v>
      </c>
      <c r="L333" s="74" t="s">
        <v>340</v>
      </c>
      <c r="M333" s="40" t="s">
        <v>228</v>
      </c>
      <c r="N333" s="70" t="s">
        <v>289</v>
      </c>
      <c r="O333" s="75">
        <v>7323.66</v>
      </c>
    </row>
    <row r="334" spans="8:15" x14ac:dyDescent="0.3">
      <c r="H334" s="40" t="s">
        <v>365</v>
      </c>
      <c r="I334" s="40" t="s">
        <v>366</v>
      </c>
      <c r="J334" s="41">
        <v>43791</v>
      </c>
      <c r="K334" s="40" t="s">
        <v>290</v>
      </c>
      <c r="L334" s="74" t="s">
        <v>340</v>
      </c>
      <c r="M334" s="40" t="s">
        <v>228</v>
      </c>
      <c r="N334" s="70" t="s">
        <v>291</v>
      </c>
      <c r="O334" s="75">
        <v>6914.42</v>
      </c>
    </row>
    <row r="335" spans="8:15" x14ac:dyDescent="0.3">
      <c r="H335" s="40" t="s">
        <v>365</v>
      </c>
      <c r="I335" s="40" t="s">
        <v>366</v>
      </c>
      <c r="J335" s="41">
        <v>43805</v>
      </c>
      <c r="K335" s="40" t="s">
        <v>296</v>
      </c>
      <c r="L335" s="74" t="s">
        <v>340</v>
      </c>
      <c r="M335" s="40" t="s">
        <v>228</v>
      </c>
      <c r="N335" s="70" t="s">
        <v>297</v>
      </c>
      <c r="O335" s="75">
        <v>7630.57</v>
      </c>
    </row>
    <row r="336" spans="8:15" x14ac:dyDescent="0.3">
      <c r="H336" s="40" t="s">
        <v>365</v>
      </c>
      <c r="I336" s="40" t="s">
        <v>366</v>
      </c>
      <c r="J336" s="41">
        <v>43819</v>
      </c>
      <c r="K336" s="40" t="s">
        <v>318</v>
      </c>
      <c r="L336" s="74" t="s">
        <v>340</v>
      </c>
      <c r="M336" s="40" t="s">
        <v>228</v>
      </c>
      <c r="N336" s="70" t="s">
        <v>319</v>
      </c>
      <c r="O336" s="75">
        <v>8138.7</v>
      </c>
    </row>
    <row r="337" spans="8:15" x14ac:dyDescent="0.3">
      <c r="H337" s="40" t="s">
        <v>365</v>
      </c>
      <c r="I337" s="40" t="s">
        <v>366</v>
      </c>
      <c r="J337" s="41">
        <v>43833</v>
      </c>
      <c r="K337" s="40" t="s">
        <v>320</v>
      </c>
      <c r="L337" s="74" t="s">
        <v>340</v>
      </c>
      <c r="M337" s="40" t="s">
        <v>228</v>
      </c>
      <c r="N337" s="70" t="s">
        <v>321</v>
      </c>
      <c r="O337" s="75">
        <v>7898.11</v>
      </c>
    </row>
    <row r="338" spans="8:15" x14ac:dyDescent="0.3">
      <c r="H338" s="40" t="s">
        <v>365</v>
      </c>
      <c r="I338" s="40" t="s">
        <v>366</v>
      </c>
      <c r="J338" s="41">
        <v>43847</v>
      </c>
      <c r="K338" s="40" t="s">
        <v>322</v>
      </c>
      <c r="L338" s="74" t="s">
        <v>340</v>
      </c>
      <c r="M338" s="40" t="s">
        <v>228</v>
      </c>
      <c r="N338" s="70" t="s">
        <v>323</v>
      </c>
      <c r="O338" s="75">
        <v>8410.35</v>
      </c>
    </row>
    <row r="339" spans="8:15" x14ac:dyDescent="0.3">
      <c r="H339" s="40" t="s">
        <v>365</v>
      </c>
      <c r="I339" s="40" t="s">
        <v>366</v>
      </c>
      <c r="J339" s="41">
        <v>43861</v>
      </c>
      <c r="K339" s="40" t="s">
        <v>324</v>
      </c>
      <c r="L339" s="74" t="s">
        <v>340</v>
      </c>
      <c r="M339" s="40" t="s">
        <v>228</v>
      </c>
      <c r="N339" s="70" t="s">
        <v>325</v>
      </c>
      <c r="O339" s="75">
        <v>8463.85</v>
      </c>
    </row>
    <row r="340" spans="8:15" x14ac:dyDescent="0.3">
      <c r="H340" s="40" t="s">
        <v>365</v>
      </c>
      <c r="I340" s="40" t="s">
        <v>366</v>
      </c>
      <c r="J340" s="41">
        <v>43875</v>
      </c>
      <c r="K340" s="40" t="s">
        <v>328</v>
      </c>
      <c r="L340" s="74" t="s">
        <v>340</v>
      </c>
      <c r="M340" s="40" t="s">
        <v>228</v>
      </c>
      <c r="N340" s="70" t="s">
        <v>329</v>
      </c>
      <c r="O340" s="75">
        <v>9158.9</v>
      </c>
    </row>
    <row r="341" spans="8:15" x14ac:dyDescent="0.3">
      <c r="H341" s="40" t="s">
        <v>365</v>
      </c>
      <c r="I341" s="40" t="s">
        <v>366</v>
      </c>
      <c r="J341" s="41">
        <v>43889</v>
      </c>
      <c r="K341" s="40" t="s">
        <v>330</v>
      </c>
      <c r="L341" s="74" t="s">
        <v>340</v>
      </c>
      <c r="M341" s="40" t="s">
        <v>228</v>
      </c>
      <c r="N341" s="70" t="s">
        <v>331</v>
      </c>
      <c r="O341" s="75">
        <v>9158.91</v>
      </c>
    </row>
    <row r="342" spans="8:15" x14ac:dyDescent="0.3">
      <c r="H342" s="40" t="s">
        <v>365</v>
      </c>
      <c r="I342" s="40" t="s">
        <v>366</v>
      </c>
      <c r="J342" s="41">
        <v>43903</v>
      </c>
      <c r="K342" s="40" t="s">
        <v>332</v>
      </c>
      <c r="L342" s="74" t="s">
        <v>340</v>
      </c>
      <c r="M342" s="40" t="s">
        <v>228</v>
      </c>
      <c r="N342" s="70" t="s">
        <v>333</v>
      </c>
      <c r="O342" s="75">
        <v>9158.92</v>
      </c>
    </row>
    <row r="343" spans="8:15" x14ac:dyDescent="0.3">
      <c r="H343" s="40" t="s">
        <v>365</v>
      </c>
      <c r="I343" s="40" t="s">
        <v>366</v>
      </c>
      <c r="J343" s="41">
        <v>43917</v>
      </c>
      <c r="K343" s="40" t="s">
        <v>334</v>
      </c>
      <c r="L343" s="74" t="s">
        <v>340</v>
      </c>
      <c r="M343" s="40" t="s">
        <v>228</v>
      </c>
      <c r="N343" s="70" t="s">
        <v>335</v>
      </c>
      <c r="O343" s="75">
        <v>8314.58</v>
      </c>
    </row>
    <row r="344" spans="8:15" x14ac:dyDescent="0.3">
      <c r="H344" s="40" t="s">
        <v>365</v>
      </c>
      <c r="I344" s="40" t="s">
        <v>366</v>
      </c>
      <c r="J344" s="41">
        <v>43567</v>
      </c>
      <c r="K344" s="40" t="s">
        <v>227</v>
      </c>
      <c r="L344" s="74" t="s">
        <v>340</v>
      </c>
      <c r="M344" s="40" t="s">
        <v>228</v>
      </c>
      <c r="N344" s="70" t="s">
        <v>229</v>
      </c>
      <c r="O344" s="75">
        <v>13080.15</v>
      </c>
    </row>
    <row r="345" spans="8:15" x14ac:dyDescent="0.3">
      <c r="H345" s="40" t="s">
        <v>365</v>
      </c>
      <c r="I345" s="40" t="s">
        <v>366</v>
      </c>
      <c r="J345" s="41">
        <v>43581</v>
      </c>
      <c r="K345" s="40" t="s">
        <v>230</v>
      </c>
      <c r="L345" s="74" t="s">
        <v>340</v>
      </c>
      <c r="M345" s="40" t="s">
        <v>228</v>
      </c>
      <c r="N345" s="70" t="s">
        <v>231</v>
      </c>
      <c r="O345" s="75">
        <v>12874.97</v>
      </c>
    </row>
    <row r="346" spans="8:15" x14ac:dyDescent="0.3">
      <c r="H346" s="40" t="s">
        <v>365</v>
      </c>
      <c r="I346" s="40" t="s">
        <v>366</v>
      </c>
      <c r="J346" s="41">
        <v>43595</v>
      </c>
      <c r="K346" s="40" t="s">
        <v>232</v>
      </c>
      <c r="L346" s="74" t="s">
        <v>340</v>
      </c>
      <c r="M346" s="40" t="s">
        <v>228</v>
      </c>
      <c r="N346" s="70" t="s">
        <v>233</v>
      </c>
      <c r="O346" s="75">
        <v>12862.11</v>
      </c>
    </row>
    <row r="347" spans="8:15" x14ac:dyDescent="0.3">
      <c r="H347" s="40" t="s">
        <v>365</v>
      </c>
      <c r="I347" s="40" t="s">
        <v>366</v>
      </c>
      <c r="J347" s="41">
        <v>43609</v>
      </c>
      <c r="K347" s="40" t="s">
        <v>234</v>
      </c>
      <c r="L347" s="74" t="s">
        <v>340</v>
      </c>
      <c r="M347" s="40" t="s">
        <v>228</v>
      </c>
      <c r="N347" s="70" t="s">
        <v>235</v>
      </c>
      <c r="O347" s="75">
        <v>12958.77</v>
      </c>
    </row>
    <row r="348" spans="8:15" x14ac:dyDescent="0.3">
      <c r="H348" s="40" t="s">
        <v>365</v>
      </c>
      <c r="I348" s="40" t="s">
        <v>366</v>
      </c>
      <c r="J348" s="41">
        <v>43623</v>
      </c>
      <c r="K348" s="40" t="s">
        <v>236</v>
      </c>
      <c r="L348" s="74" t="s">
        <v>340</v>
      </c>
      <c r="M348" s="40" t="s">
        <v>228</v>
      </c>
      <c r="N348" s="70" t="s">
        <v>237</v>
      </c>
      <c r="O348" s="75">
        <v>14315.65</v>
      </c>
    </row>
    <row r="349" spans="8:15" x14ac:dyDescent="0.3">
      <c r="H349" s="40" t="s">
        <v>365</v>
      </c>
      <c r="I349" s="40" t="s">
        <v>366</v>
      </c>
      <c r="J349" s="41">
        <v>43637</v>
      </c>
      <c r="K349" s="40" t="s">
        <v>238</v>
      </c>
      <c r="L349" s="74" t="s">
        <v>340</v>
      </c>
      <c r="M349" s="40" t="s">
        <v>228</v>
      </c>
      <c r="N349" s="70" t="s">
        <v>239</v>
      </c>
      <c r="O349" s="75">
        <v>14817.42</v>
      </c>
    </row>
    <row r="350" spans="8:15" x14ac:dyDescent="0.3">
      <c r="H350" s="40" t="s">
        <v>365</v>
      </c>
      <c r="I350" s="40" t="s">
        <v>366</v>
      </c>
      <c r="J350" s="41">
        <v>43651</v>
      </c>
      <c r="K350" s="40" t="s">
        <v>240</v>
      </c>
      <c r="L350" s="74" t="s">
        <v>340</v>
      </c>
      <c r="M350" s="40" t="s">
        <v>228</v>
      </c>
      <c r="N350" s="70" t="s">
        <v>241</v>
      </c>
      <c r="O350" s="75">
        <v>14819.44</v>
      </c>
    </row>
    <row r="351" spans="8:15" x14ac:dyDescent="0.3">
      <c r="H351" s="40" t="s">
        <v>365</v>
      </c>
      <c r="I351" s="40" t="s">
        <v>366</v>
      </c>
      <c r="J351" s="41">
        <v>43664</v>
      </c>
      <c r="K351" s="40" t="s">
        <v>268</v>
      </c>
      <c r="L351" s="74" t="s">
        <v>340</v>
      </c>
      <c r="M351" s="40" t="s">
        <v>228</v>
      </c>
      <c r="N351" s="70" t="s">
        <v>269</v>
      </c>
      <c r="O351" s="75">
        <v>100</v>
      </c>
    </row>
    <row r="352" spans="8:15" x14ac:dyDescent="0.3">
      <c r="H352" s="40" t="s">
        <v>365</v>
      </c>
      <c r="I352" s="40" t="s">
        <v>366</v>
      </c>
      <c r="J352" s="41">
        <v>43664</v>
      </c>
      <c r="K352" s="40" t="s">
        <v>270</v>
      </c>
      <c r="L352" s="74" t="s">
        <v>340</v>
      </c>
      <c r="M352" s="40" t="s">
        <v>228</v>
      </c>
      <c r="N352" s="70" t="s">
        <v>271</v>
      </c>
      <c r="O352" s="75">
        <v>30</v>
      </c>
    </row>
    <row r="353" spans="8:15" x14ac:dyDescent="0.3">
      <c r="H353" s="40" t="s">
        <v>365</v>
      </c>
      <c r="I353" s="40" t="s">
        <v>366</v>
      </c>
      <c r="J353" s="41">
        <v>43665</v>
      </c>
      <c r="K353" s="40" t="s">
        <v>272</v>
      </c>
      <c r="L353" s="74" t="s">
        <v>340</v>
      </c>
      <c r="M353" s="40" t="s">
        <v>228</v>
      </c>
      <c r="N353" s="70" t="s">
        <v>273</v>
      </c>
      <c r="O353" s="75">
        <v>14931.95</v>
      </c>
    </row>
    <row r="354" spans="8:15" x14ac:dyDescent="0.3">
      <c r="H354" s="40" t="s">
        <v>365</v>
      </c>
      <c r="I354" s="40" t="s">
        <v>366</v>
      </c>
      <c r="J354" s="41">
        <v>43679</v>
      </c>
      <c r="K354" s="40" t="s">
        <v>274</v>
      </c>
      <c r="L354" s="74" t="s">
        <v>340</v>
      </c>
      <c r="M354" s="40" t="s">
        <v>228</v>
      </c>
      <c r="N354" s="70" t="s">
        <v>275</v>
      </c>
      <c r="O354" s="75">
        <v>14828.66</v>
      </c>
    </row>
    <row r="355" spans="8:15" x14ac:dyDescent="0.3">
      <c r="H355" s="40" t="s">
        <v>365</v>
      </c>
      <c r="I355" s="40" t="s">
        <v>366</v>
      </c>
      <c r="J355" s="41">
        <v>43693</v>
      </c>
      <c r="K355" s="40" t="s">
        <v>276</v>
      </c>
      <c r="L355" s="74" t="s">
        <v>340</v>
      </c>
      <c r="M355" s="40" t="s">
        <v>228</v>
      </c>
      <c r="N355" s="70" t="s">
        <v>277</v>
      </c>
      <c r="O355" s="75">
        <v>14922.04</v>
      </c>
    </row>
    <row r="356" spans="8:15" x14ac:dyDescent="0.3">
      <c r="H356" s="40" t="s">
        <v>365</v>
      </c>
      <c r="I356" s="40" t="s">
        <v>366</v>
      </c>
      <c r="J356" s="41">
        <v>43707</v>
      </c>
      <c r="K356" s="40" t="s">
        <v>278</v>
      </c>
      <c r="L356" s="74" t="s">
        <v>340</v>
      </c>
      <c r="M356" s="40" t="s">
        <v>228</v>
      </c>
      <c r="N356" s="70" t="s">
        <v>279</v>
      </c>
      <c r="O356" s="75">
        <v>14784.89</v>
      </c>
    </row>
    <row r="357" spans="8:15" x14ac:dyDescent="0.3">
      <c r="H357" s="40" t="s">
        <v>365</v>
      </c>
      <c r="I357" s="40" t="s">
        <v>366</v>
      </c>
      <c r="J357" s="41">
        <v>43721</v>
      </c>
      <c r="K357" s="40" t="s">
        <v>280</v>
      </c>
      <c r="L357" s="74" t="s">
        <v>340</v>
      </c>
      <c r="M357" s="40" t="s">
        <v>228</v>
      </c>
      <c r="N357" s="70" t="s">
        <v>281</v>
      </c>
      <c r="O357" s="75">
        <v>14715.37</v>
      </c>
    </row>
    <row r="358" spans="8:15" x14ac:dyDescent="0.3">
      <c r="H358" s="40" t="s">
        <v>365</v>
      </c>
      <c r="I358" s="40" t="s">
        <v>366</v>
      </c>
      <c r="J358" s="41">
        <v>43735</v>
      </c>
      <c r="K358" s="40" t="s">
        <v>282</v>
      </c>
      <c r="L358" s="74" t="s">
        <v>340</v>
      </c>
      <c r="M358" s="40" t="s">
        <v>228</v>
      </c>
      <c r="N358" s="70" t="s">
        <v>283</v>
      </c>
      <c r="O358" s="75">
        <v>14788.71</v>
      </c>
    </row>
    <row r="359" spans="8:15" x14ac:dyDescent="0.3">
      <c r="H359" s="40" t="s">
        <v>365</v>
      </c>
      <c r="I359" s="40" t="s">
        <v>366</v>
      </c>
      <c r="J359" s="41">
        <v>43749</v>
      </c>
      <c r="K359" s="40" t="s">
        <v>284</v>
      </c>
      <c r="L359" s="74" t="s">
        <v>340</v>
      </c>
      <c r="M359" s="40" t="s">
        <v>228</v>
      </c>
      <c r="N359" s="70" t="s">
        <v>285</v>
      </c>
      <c r="O359" s="75">
        <v>14310.84</v>
      </c>
    </row>
    <row r="360" spans="8:15" x14ac:dyDescent="0.3">
      <c r="H360" s="40" t="s">
        <v>365</v>
      </c>
      <c r="I360" s="40" t="s">
        <v>366</v>
      </c>
      <c r="J360" s="41">
        <v>43763</v>
      </c>
      <c r="K360" s="40" t="s">
        <v>286</v>
      </c>
      <c r="L360" s="74" t="s">
        <v>340</v>
      </c>
      <c r="M360" s="40" t="s">
        <v>228</v>
      </c>
      <c r="N360" s="70" t="s">
        <v>287</v>
      </c>
      <c r="O360" s="75">
        <v>14186.25</v>
      </c>
    </row>
    <row r="361" spans="8:15" x14ac:dyDescent="0.3">
      <c r="H361" s="40" t="s">
        <v>365</v>
      </c>
      <c r="I361" s="40" t="s">
        <v>366</v>
      </c>
      <c r="J361" s="41">
        <v>43777</v>
      </c>
      <c r="K361" s="40" t="s">
        <v>288</v>
      </c>
      <c r="L361" s="74" t="s">
        <v>340</v>
      </c>
      <c r="M361" s="40" t="s">
        <v>228</v>
      </c>
      <c r="N361" s="70" t="s">
        <v>289</v>
      </c>
      <c r="O361" s="75">
        <v>14146.22</v>
      </c>
    </row>
    <row r="362" spans="8:15" x14ac:dyDescent="0.3">
      <c r="H362" s="40" t="s">
        <v>365</v>
      </c>
      <c r="I362" s="40" t="s">
        <v>366</v>
      </c>
      <c r="J362" s="41">
        <v>43791</v>
      </c>
      <c r="K362" s="40" t="s">
        <v>290</v>
      </c>
      <c r="L362" s="74" t="s">
        <v>340</v>
      </c>
      <c r="M362" s="40" t="s">
        <v>228</v>
      </c>
      <c r="N362" s="70" t="s">
        <v>291</v>
      </c>
      <c r="O362" s="75">
        <v>14127.94</v>
      </c>
    </row>
    <row r="363" spans="8:15" x14ac:dyDescent="0.3">
      <c r="H363" s="40" t="s">
        <v>365</v>
      </c>
      <c r="I363" s="40" t="s">
        <v>366</v>
      </c>
      <c r="J363" s="41">
        <v>43805</v>
      </c>
      <c r="K363" s="40" t="s">
        <v>296</v>
      </c>
      <c r="L363" s="74" t="s">
        <v>340</v>
      </c>
      <c r="M363" s="40" t="s">
        <v>228</v>
      </c>
      <c r="N363" s="70" t="s">
        <v>297</v>
      </c>
      <c r="O363" s="75">
        <v>14127.93</v>
      </c>
    </row>
    <row r="364" spans="8:15" x14ac:dyDescent="0.3">
      <c r="H364" s="40" t="s">
        <v>365</v>
      </c>
      <c r="I364" s="40" t="s">
        <v>366</v>
      </c>
      <c r="J364" s="41">
        <v>43809</v>
      </c>
      <c r="K364" s="40" t="s">
        <v>312</v>
      </c>
      <c r="L364" s="74" t="s">
        <v>340</v>
      </c>
      <c r="M364" s="40" t="s">
        <v>228</v>
      </c>
      <c r="N364" s="70" t="s">
        <v>313</v>
      </c>
      <c r="O364" s="75">
        <v>10</v>
      </c>
    </row>
    <row r="365" spans="8:15" x14ac:dyDescent="0.3">
      <c r="H365" s="40" t="s">
        <v>365</v>
      </c>
      <c r="I365" s="40" t="s">
        <v>366</v>
      </c>
      <c r="J365" s="41">
        <v>43809</v>
      </c>
      <c r="K365" s="40" t="s">
        <v>314</v>
      </c>
      <c r="L365" s="74" t="s">
        <v>340</v>
      </c>
      <c r="M365" s="40" t="s">
        <v>228</v>
      </c>
      <c r="N365" s="70" t="s">
        <v>315</v>
      </c>
      <c r="O365" s="75">
        <v>40</v>
      </c>
    </row>
    <row r="366" spans="8:15" x14ac:dyDescent="0.3">
      <c r="H366" s="40" t="s">
        <v>365</v>
      </c>
      <c r="I366" s="40" t="s">
        <v>366</v>
      </c>
      <c r="J366" s="41">
        <v>43809</v>
      </c>
      <c r="K366" s="40" t="s">
        <v>316</v>
      </c>
      <c r="L366" s="74" t="s">
        <v>340</v>
      </c>
      <c r="M366" s="40" t="s">
        <v>228</v>
      </c>
      <c r="N366" s="70" t="s">
        <v>317</v>
      </c>
      <c r="O366" s="75">
        <v>40</v>
      </c>
    </row>
    <row r="367" spans="8:15" x14ac:dyDescent="0.3">
      <c r="H367" s="40" t="s">
        <v>365</v>
      </c>
      <c r="I367" s="40" t="s">
        <v>366</v>
      </c>
      <c r="J367" s="41">
        <v>43819</v>
      </c>
      <c r="K367" s="40" t="s">
        <v>318</v>
      </c>
      <c r="L367" s="74" t="s">
        <v>340</v>
      </c>
      <c r="M367" s="40" t="s">
        <v>228</v>
      </c>
      <c r="N367" s="70" t="s">
        <v>319</v>
      </c>
      <c r="O367" s="75">
        <v>14127.95</v>
      </c>
    </row>
    <row r="368" spans="8:15" x14ac:dyDescent="0.3">
      <c r="H368" s="40" t="s">
        <v>365</v>
      </c>
      <c r="I368" s="40" t="s">
        <v>366</v>
      </c>
      <c r="J368" s="41">
        <v>43833</v>
      </c>
      <c r="K368" s="40" t="s">
        <v>320</v>
      </c>
      <c r="L368" s="74" t="s">
        <v>340</v>
      </c>
      <c r="M368" s="40" t="s">
        <v>228</v>
      </c>
      <c r="N368" s="70" t="s">
        <v>321</v>
      </c>
      <c r="O368" s="75">
        <v>14127.97</v>
      </c>
    </row>
    <row r="369" spans="8:15" x14ac:dyDescent="0.3">
      <c r="H369" s="40" t="s">
        <v>365</v>
      </c>
      <c r="I369" s="40" t="s">
        <v>366</v>
      </c>
      <c r="J369" s="41">
        <v>43847</v>
      </c>
      <c r="K369" s="40" t="s">
        <v>322</v>
      </c>
      <c r="L369" s="74" t="s">
        <v>340</v>
      </c>
      <c r="M369" s="40" t="s">
        <v>228</v>
      </c>
      <c r="N369" s="70" t="s">
        <v>323</v>
      </c>
      <c r="O369" s="75">
        <v>14951.93</v>
      </c>
    </row>
    <row r="370" spans="8:15" x14ac:dyDescent="0.3">
      <c r="H370" s="40" t="s">
        <v>365</v>
      </c>
      <c r="I370" s="40" t="s">
        <v>366</v>
      </c>
      <c r="J370" s="41">
        <v>43861</v>
      </c>
      <c r="K370" s="40" t="s">
        <v>324</v>
      </c>
      <c r="L370" s="74" t="s">
        <v>340</v>
      </c>
      <c r="M370" s="40" t="s">
        <v>228</v>
      </c>
      <c r="N370" s="70" t="s">
        <v>325</v>
      </c>
      <c r="O370" s="75">
        <v>15330.88</v>
      </c>
    </row>
    <row r="371" spans="8:15" x14ac:dyDescent="0.3">
      <c r="H371" s="40" t="s">
        <v>365</v>
      </c>
      <c r="I371" s="40" t="s">
        <v>366</v>
      </c>
      <c r="J371" s="41">
        <v>43875</v>
      </c>
      <c r="K371" s="40" t="s">
        <v>328</v>
      </c>
      <c r="L371" s="74" t="s">
        <v>340</v>
      </c>
      <c r="M371" s="40" t="s">
        <v>228</v>
      </c>
      <c r="N371" s="70" t="s">
        <v>329</v>
      </c>
      <c r="O371" s="75">
        <v>15392.46</v>
      </c>
    </row>
    <row r="372" spans="8:15" x14ac:dyDescent="0.3">
      <c r="H372" s="40" t="s">
        <v>365</v>
      </c>
      <c r="I372" s="40" t="s">
        <v>366</v>
      </c>
      <c r="J372" s="41">
        <v>43889</v>
      </c>
      <c r="K372" s="40" t="s">
        <v>330</v>
      </c>
      <c r="L372" s="74" t="s">
        <v>340</v>
      </c>
      <c r="M372" s="40" t="s">
        <v>228</v>
      </c>
      <c r="N372" s="70" t="s">
        <v>331</v>
      </c>
      <c r="O372" s="75">
        <v>15370.08</v>
      </c>
    </row>
    <row r="373" spans="8:15" x14ac:dyDescent="0.3">
      <c r="H373" s="40" t="s">
        <v>365</v>
      </c>
      <c r="I373" s="40" t="s">
        <v>366</v>
      </c>
      <c r="J373" s="41">
        <v>43903</v>
      </c>
      <c r="K373" s="40" t="s">
        <v>332</v>
      </c>
      <c r="L373" s="74" t="s">
        <v>340</v>
      </c>
      <c r="M373" s="40" t="s">
        <v>228</v>
      </c>
      <c r="N373" s="70" t="s">
        <v>333</v>
      </c>
      <c r="O373" s="75">
        <v>15231.89</v>
      </c>
    </row>
    <row r="374" spans="8:15" x14ac:dyDescent="0.3">
      <c r="H374" s="40" t="s">
        <v>365</v>
      </c>
      <c r="I374" s="40" t="s">
        <v>366</v>
      </c>
      <c r="J374" s="41">
        <v>43917</v>
      </c>
      <c r="K374" s="40" t="s">
        <v>334</v>
      </c>
      <c r="L374" s="74" t="s">
        <v>340</v>
      </c>
      <c r="M374" s="40" t="s">
        <v>228</v>
      </c>
      <c r="N374" s="70" t="s">
        <v>335</v>
      </c>
      <c r="O374" s="75">
        <v>15289.17</v>
      </c>
    </row>
    <row r="375" spans="8:15" x14ac:dyDescent="0.3">
      <c r="H375" s="41"/>
      <c r="I375" s="40"/>
      <c r="J375" s="74"/>
      <c r="K375" s="40"/>
      <c r="L375" s="75"/>
    </row>
    <row r="376" spans="8:15" x14ac:dyDescent="0.3">
      <c r="H376" s="41"/>
      <c r="I376" s="40"/>
      <c r="J376" s="74"/>
      <c r="K376" s="40"/>
      <c r="L376" s="75"/>
    </row>
    <row r="377" spans="8:15" x14ac:dyDescent="0.3">
      <c r="H377" s="41"/>
      <c r="I377" s="40"/>
      <c r="J377" s="74"/>
      <c r="K377" s="40"/>
      <c r="L377" s="75"/>
    </row>
    <row r="378" spans="8:15" x14ac:dyDescent="0.3">
      <c r="H378" s="41"/>
      <c r="I378" s="40"/>
      <c r="J378" s="74"/>
      <c r="K378" s="40"/>
      <c r="L378" s="70"/>
      <c r="M378" s="75"/>
    </row>
    <row r="379" spans="8:15" x14ac:dyDescent="0.3">
      <c r="H379" s="41"/>
      <c r="I379" s="40"/>
      <c r="J379" s="74"/>
      <c r="K379" s="40"/>
      <c r="L379" s="70"/>
      <c r="M379" s="75"/>
    </row>
    <row r="380" spans="8:15" x14ac:dyDescent="0.3">
      <c r="H380" s="41"/>
      <c r="I380" s="40"/>
      <c r="J380" s="74"/>
      <c r="K380" s="40"/>
      <c r="L380" s="70"/>
      <c r="M380" s="75"/>
    </row>
    <row r="381" spans="8:15" x14ac:dyDescent="0.3">
      <c r="H381" s="41"/>
      <c r="I381" s="40"/>
      <c r="J381" s="74"/>
      <c r="K381" s="40"/>
      <c r="L381" s="70"/>
      <c r="M381" s="75"/>
    </row>
    <row r="382" spans="8:15" x14ac:dyDescent="0.3">
      <c r="H382" s="41"/>
      <c r="I382" s="40"/>
      <c r="J382" s="74"/>
      <c r="K382" s="40"/>
      <c r="L382" s="70"/>
      <c r="M382" s="75"/>
    </row>
    <row r="383" spans="8:15" x14ac:dyDescent="0.3">
      <c r="H383" s="41"/>
      <c r="I383" s="40"/>
      <c r="J383" s="74"/>
      <c r="K383" s="40"/>
      <c r="L383" s="70"/>
      <c r="M383" s="75"/>
    </row>
    <row r="384" spans="8:15" x14ac:dyDescent="0.3">
      <c r="H384" s="41"/>
      <c r="I384" s="40"/>
      <c r="J384" s="74"/>
      <c r="K384" s="40"/>
      <c r="L384" s="70"/>
      <c r="M384" s="75"/>
    </row>
    <row r="385" spans="8:13" x14ac:dyDescent="0.3">
      <c r="H385" s="41"/>
      <c r="I385" s="40"/>
      <c r="J385" s="74"/>
      <c r="K385" s="40"/>
      <c r="L385" s="70"/>
      <c r="M385" s="75"/>
    </row>
    <row r="386" spans="8:13" x14ac:dyDescent="0.3">
      <c r="H386" s="41"/>
      <c r="I386" s="40"/>
      <c r="J386" s="74"/>
      <c r="K386" s="40"/>
      <c r="L386" s="70"/>
      <c r="M386" s="75"/>
    </row>
    <row r="387" spans="8:13" x14ac:dyDescent="0.3">
      <c r="H387" s="41"/>
      <c r="I387" s="40"/>
      <c r="J387" s="74"/>
      <c r="K387" s="40"/>
      <c r="L387" s="70"/>
      <c r="M387" s="75"/>
    </row>
    <row r="388" spans="8:13" x14ac:dyDescent="0.3">
      <c r="H388" s="41"/>
      <c r="I388" s="40"/>
      <c r="J388" s="74"/>
      <c r="K388" s="40"/>
      <c r="L388" s="70"/>
      <c r="M388" s="75"/>
    </row>
    <row r="389" spans="8:13" x14ac:dyDescent="0.3">
      <c r="H389" s="41"/>
      <c r="I389" s="40"/>
      <c r="J389" s="74"/>
      <c r="K389" s="40"/>
      <c r="L389" s="70"/>
      <c r="M389" s="75"/>
    </row>
    <row r="390" spans="8:13" x14ac:dyDescent="0.3">
      <c r="H390" s="41"/>
      <c r="I390" s="40"/>
      <c r="J390" s="74"/>
      <c r="K390" s="40"/>
      <c r="L390" s="70"/>
      <c r="M390" s="75"/>
    </row>
    <row r="391" spans="8:13" x14ac:dyDescent="0.3">
      <c r="H391" s="41"/>
      <c r="I391" s="40"/>
      <c r="J391" s="74"/>
      <c r="K391" s="40"/>
      <c r="L391" s="70"/>
      <c r="M391" s="75"/>
    </row>
    <row r="392" spans="8:13" x14ac:dyDescent="0.3">
      <c r="H392" s="41"/>
      <c r="I392" s="40"/>
      <c r="J392" s="74"/>
      <c r="K392" s="40"/>
      <c r="L392" s="70"/>
      <c r="M392" s="75"/>
    </row>
    <row r="393" spans="8:13" x14ac:dyDescent="0.3">
      <c r="H393" s="41"/>
      <c r="I393" s="40"/>
      <c r="J393" s="74"/>
      <c r="K393" s="40"/>
      <c r="L393" s="70"/>
      <c r="M393" s="75"/>
    </row>
    <row r="394" spans="8:13" x14ac:dyDescent="0.3">
      <c r="H394" s="41"/>
      <c r="I394" s="40"/>
      <c r="J394" s="74"/>
      <c r="K394" s="40"/>
      <c r="L394" s="70"/>
      <c r="M394" s="75"/>
    </row>
    <row r="395" spans="8:13" x14ac:dyDescent="0.3">
      <c r="H395" s="41"/>
      <c r="I395" s="40"/>
      <c r="J395" s="74"/>
      <c r="K395" s="40"/>
      <c r="L395" s="70"/>
      <c r="M395" s="75"/>
    </row>
    <row r="396" spans="8:13" x14ac:dyDescent="0.3">
      <c r="H396" s="41"/>
      <c r="I396" s="40"/>
      <c r="J396" s="74"/>
      <c r="K396" s="40"/>
      <c r="L396" s="70"/>
      <c r="M396" s="75"/>
    </row>
    <row r="397" spans="8:13" x14ac:dyDescent="0.3">
      <c r="H397" s="41"/>
      <c r="I397" s="40"/>
      <c r="J397" s="74"/>
      <c r="K397" s="40"/>
      <c r="L397" s="70"/>
      <c r="M397" s="75"/>
    </row>
    <row r="398" spans="8:13" x14ac:dyDescent="0.3">
      <c r="H398" s="41"/>
      <c r="I398" s="40"/>
      <c r="J398" s="74"/>
      <c r="K398" s="40"/>
      <c r="L398" s="70"/>
      <c r="M398" s="75"/>
    </row>
    <row r="399" spans="8:13" x14ac:dyDescent="0.3">
      <c r="H399" s="41"/>
      <c r="I399" s="40"/>
      <c r="J399" s="74"/>
      <c r="K399" s="40"/>
      <c r="L399" s="70"/>
      <c r="M399" s="75"/>
    </row>
    <row r="400" spans="8:13" x14ac:dyDescent="0.3">
      <c r="H400" s="41"/>
      <c r="I400" s="40"/>
      <c r="J400" s="74"/>
      <c r="K400" s="40"/>
      <c r="L400" s="70"/>
      <c r="M400" s="75"/>
    </row>
    <row r="401" spans="8:13" x14ac:dyDescent="0.3">
      <c r="H401" s="41"/>
      <c r="I401" s="40"/>
      <c r="J401" s="74"/>
      <c r="K401" s="40"/>
      <c r="L401" s="70"/>
      <c r="M401" s="75"/>
    </row>
    <row r="402" spans="8:13" x14ac:dyDescent="0.3">
      <c r="H402" s="41"/>
      <c r="I402" s="40"/>
      <c r="J402" s="74"/>
      <c r="K402" s="40"/>
      <c r="L402" s="70"/>
      <c r="M402" s="75"/>
    </row>
    <row r="403" spans="8:13" x14ac:dyDescent="0.3">
      <c r="H403" s="41"/>
      <c r="I403" s="40"/>
      <c r="J403" s="74"/>
      <c r="K403" s="40"/>
      <c r="L403" s="70"/>
      <c r="M403" s="75"/>
    </row>
    <row r="404" spans="8:13" x14ac:dyDescent="0.3">
      <c r="H404" s="41"/>
      <c r="I404" s="40"/>
      <c r="J404" s="74"/>
      <c r="K404" s="40"/>
      <c r="L404" s="70"/>
      <c r="M404" s="75"/>
    </row>
    <row r="405" spans="8:13" x14ac:dyDescent="0.3">
      <c r="H405" s="41"/>
      <c r="I405" s="40"/>
      <c r="J405" s="74"/>
      <c r="K405" s="40"/>
      <c r="L405" s="70"/>
      <c r="M405" s="75"/>
    </row>
    <row r="406" spans="8:13" x14ac:dyDescent="0.3">
      <c r="H406" s="41"/>
      <c r="I406" s="40"/>
      <c r="J406" s="74"/>
      <c r="K406" s="40"/>
      <c r="L406" s="70"/>
      <c r="M406" s="75"/>
    </row>
    <row r="407" spans="8:13" x14ac:dyDescent="0.3">
      <c r="H407" s="41"/>
      <c r="I407" s="40"/>
      <c r="J407" s="74"/>
      <c r="K407" s="40"/>
      <c r="L407" s="70"/>
      <c r="M407" s="75"/>
    </row>
    <row r="408" spans="8:13" x14ac:dyDescent="0.3">
      <c r="H408" s="41"/>
      <c r="I408" s="40"/>
      <c r="J408" s="74"/>
      <c r="K408" s="40"/>
      <c r="L408" s="70"/>
      <c r="M408" s="75"/>
    </row>
    <row r="409" spans="8:13" x14ac:dyDescent="0.3">
      <c r="H409" s="41"/>
      <c r="I409" s="40"/>
      <c r="J409" s="74"/>
      <c r="K409" s="40"/>
      <c r="L409" s="70"/>
      <c r="M409" s="75"/>
    </row>
    <row r="410" spans="8:13" x14ac:dyDescent="0.3">
      <c r="H410" s="41"/>
      <c r="I410" s="40"/>
      <c r="J410" s="74"/>
      <c r="K410" s="40"/>
      <c r="L410" s="70"/>
      <c r="M410" s="75"/>
    </row>
    <row r="411" spans="8:13" x14ac:dyDescent="0.3">
      <c r="H411" s="41"/>
      <c r="I411" s="40"/>
      <c r="J411" s="74"/>
      <c r="K411" s="40"/>
      <c r="L411" s="70"/>
      <c r="M411" s="75"/>
    </row>
    <row r="412" spans="8:13" x14ac:dyDescent="0.3">
      <c r="H412" s="41"/>
      <c r="I412" s="40"/>
      <c r="J412" s="74"/>
      <c r="K412" s="40"/>
      <c r="L412" s="70"/>
      <c r="M412" s="75"/>
    </row>
    <row r="413" spans="8:13" x14ac:dyDescent="0.3">
      <c r="H413" s="41"/>
      <c r="I413" s="40"/>
      <c r="J413" s="74"/>
      <c r="K413" s="40"/>
      <c r="L413" s="70"/>
      <c r="M413" s="75"/>
    </row>
    <row r="414" spans="8:13" x14ac:dyDescent="0.3">
      <c r="H414" s="41"/>
      <c r="I414" s="40"/>
      <c r="J414" s="74"/>
      <c r="K414" s="40"/>
      <c r="L414" s="70"/>
      <c r="M414" s="75"/>
    </row>
    <row r="415" spans="8:13" x14ac:dyDescent="0.3">
      <c r="H415" s="41"/>
      <c r="I415" s="40"/>
      <c r="J415" s="74"/>
      <c r="K415" s="40"/>
      <c r="L415" s="70"/>
      <c r="M415" s="75"/>
    </row>
    <row r="416" spans="8:13" x14ac:dyDescent="0.3">
      <c r="H416" s="41"/>
      <c r="I416" s="40"/>
      <c r="J416" s="74"/>
      <c r="K416" s="40"/>
      <c r="L416" s="70"/>
      <c r="M416" s="75"/>
    </row>
    <row r="417" spans="8:13" x14ac:dyDescent="0.3">
      <c r="H417" s="41"/>
      <c r="I417" s="40"/>
      <c r="J417" s="74"/>
      <c r="K417" s="40"/>
      <c r="L417" s="70"/>
      <c r="M417" s="75"/>
    </row>
    <row r="418" spans="8:13" x14ac:dyDescent="0.3">
      <c r="H418" s="41"/>
      <c r="I418" s="40"/>
      <c r="J418" s="74"/>
      <c r="K418" s="40"/>
      <c r="L418" s="70"/>
      <c r="M418" s="75"/>
    </row>
    <row r="419" spans="8:13" x14ac:dyDescent="0.3">
      <c r="H419" s="41"/>
      <c r="I419" s="40"/>
      <c r="J419" s="74"/>
      <c r="K419" s="40"/>
      <c r="L419" s="70"/>
      <c r="M419" s="75"/>
    </row>
    <row r="420" spans="8:13" x14ac:dyDescent="0.3">
      <c r="H420" s="41"/>
      <c r="I420" s="40"/>
      <c r="J420" s="74"/>
      <c r="K420" s="40"/>
      <c r="L420" s="70"/>
      <c r="M420" s="75"/>
    </row>
    <row r="421" spans="8:13" x14ac:dyDescent="0.3">
      <c r="H421" s="41"/>
      <c r="I421" s="40"/>
      <c r="J421" s="74"/>
      <c r="K421" s="40"/>
      <c r="L421" s="70"/>
      <c r="M421" s="75"/>
    </row>
    <row r="422" spans="8:13" x14ac:dyDescent="0.3">
      <c r="H422" s="41"/>
      <c r="I422" s="40"/>
      <c r="J422" s="74"/>
      <c r="K422" s="40"/>
      <c r="L422" s="70"/>
      <c r="M422" s="75"/>
    </row>
    <row r="423" spans="8:13" x14ac:dyDescent="0.3">
      <c r="H423" s="41"/>
      <c r="I423" s="40"/>
      <c r="J423" s="74"/>
      <c r="K423" s="40"/>
      <c r="L423" s="70"/>
      <c r="M423" s="75"/>
    </row>
    <row r="424" spans="8:13" x14ac:dyDescent="0.3">
      <c r="H424" s="41"/>
      <c r="I424" s="40"/>
      <c r="J424" s="74"/>
      <c r="K424" s="40"/>
      <c r="L424" s="70"/>
      <c r="M424" s="75"/>
    </row>
    <row r="425" spans="8:13" x14ac:dyDescent="0.3">
      <c r="H425" s="41"/>
      <c r="I425" s="40"/>
      <c r="J425" s="74"/>
      <c r="K425" s="40"/>
      <c r="L425" s="70"/>
      <c r="M425" s="75"/>
    </row>
    <row r="426" spans="8:13" x14ac:dyDescent="0.3">
      <c r="H426" s="41"/>
      <c r="I426" s="40"/>
      <c r="J426" s="74"/>
      <c r="K426" s="40"/>
      <c r="L426" s="70"/>
      <c r="M426" s="75"/>
    </row>
    <row r="427" spans="8:13" x14ac:dyDescent="0.3">
      <c r="H427" s="41"/>
      <c r="I427" s="40"/>
      <c r="J427" s="74"/>
      <c r="K427" s="40"/>
      <c r="L427" s="70"/>
      <c r="M427" s="75"/>
    </row>
    <row r="428" spans="8:13" x14ac:dyDescent="0.3">
      <c r="H428" s="41"/>
      <c r="I428" s="40"/>
      <c r="J428" s="74"/>
      <c r="K428" s="40"/>
      <c r="L428" s="70"/>
      <c r="M428" s="75"/>
    </row>
    <row r="429" spans="8:13" x14ac:dyDescent="0.3">
      <c r="H429" s="41"/>
      <c r="I429" s="40"/>
      <c r="J429" s="74"/>
      <c r="K429" s="40"/>
      <c r="L429" s="70"/>
      <c r="M429" s="75"/>
    </row>
    <row r="430" spans="8:13" x14ac:dyDescent="0.3">
      <c r="H430" s="41"/>
      <c r="I430" s="40"/>
      <c r="J430" s="74"/>
      <c r="K430" s="40"/>
      <c r="L430" s="70"/>
      <c r="M430" s="75"/>
    </row>
    <row r="431" spans="8:13" x14ac:dyDescent="0.3">
      <c r="H431" s="41"/>
      <c r="I431" s="40"/>
      <c r="J431" s="74"/>
      <c r="K431" s="40"/>
      <c r="L431" s="70"/>
      <c r="M431" s="75"/>
    </row>
    <row r="432" spans="8:13" x14ac:dyDescent="0.3">
      <c r="H432" s="41"/>
      <c r="I432" s="40"/>
      <c r="J432" s="74"/>
      <c r="K432" s="40"/>
      <c r="L432" s="70"/>
      <c r="M432" s="75"/>
    </row>
    <row r="433" spans="8:13" x14ac:dyDescent="0.3">
      <c r="H433" s="41"/>
      <c r="I433" s="40"/>
      <c r="J433" s="74"/>
      <c r="K433" s="40"/>
      <c r="L433" s="70"/>
      <c r="M433" s="75"/>
    </row>
    <row r="434" spans="8:13" x14ac:dyDescent="0.3">
      <c r="H434" s="41"/>
      <c r="I434" s="40"/>
      <c r="J434" s="74"/>
      <c r="K434" s="40"/>
      <c r="L434" s="70"/>
      <c r="M434" s="75"/>
    </row>
    <row r="435" spans="8:13" x14ac:dyDescent="0.3">
      <c r="H435" s="41"/>
      <c r="I435" s="40"/>
      <c r="J435" s="74"/>
      <c r="K435" s="40"/>
      <c r="L435" s="70"/>
      <c r="M435" s="75"/>
    </row>
    <row r="436" spans="8:13" x14ac:dyDescent="0.3">
      <c r="H436" s="41"/>
      <c r="I436" s="40"/>
      <c r="J436" s="74"/>
      <c r="K436" s="40"/>
      <c r="L436" s="70"/>
      <c r="M436" s="75"/>
    </row>
    <row r="437" spans="8:13" x14ac:dyDescent="0.3">
      <c r="H437" s="41"/>
      <c r="I437" s="40"/>
      <c r="J437" s="74"/>
      <c r="K437" s="40"/>
      <c r="L437" s="70"/>
      <c r="M437" s="75"/>
    </row>
    <row r="438" spans="8:13" x14ac:dyDescent="0.3">
      <c r="H438" s="41"/>
      <c r="I438" s="40"/>
      <c r="J438" s="74"/>
      <c r="K438" s="40"/>
      <c r="L438" s="70"/>
      <c r="M438" s="75"/>
    </row>
    <row r="439" spans="8:13" x14ac:dyDescent="0.3">
      <c r="H439" s="41"/>
      <c r="I439" s="40"/>
      <c r="J439" s="74"/>
      <c r="K439" s="40"/>
      <c r="L439" s="70"/>
      <c r="M439" s="75"/>
    </row>
    <row r="440" spans="8:13" x14ac:dyDescent="0.3">
      <c r="H440" s="41"/>
      <c r="I440" s="40"/>
      <c r="J440" s="74"/>
      <c r="K440" s="40"/>
      <c r="L440" s="70"/>
      <c r="M440" s="75"/>
    </row>
    <row r="441" spans="8:13" x14ac:dyDescent="0.3">
      <c r="H441" s="41"/>
      <c r="I441" s="40"/>
      <c r="J441" s="74"/>
      <c r="K441" s="40"/>
      <c r="L441" s="70"/>
      <c r="M441" s="75"/>
    </row>
    <row r="442" spans="8:13" x14ac:dyDescent="0.3">
      <c r="H442" s="41"/>
      <c r="I442" s="40"/>
      <c r="J442" s="74"/>
      <c r="K442" s="40"/>
      <c r="L442" s="70"/>
      <c r="M442" s="75"/>
    </row>
    <row r="443" spans="8:13" x14ac:dyDescent="0.3">
      <c r="H443" s="41"/>
      <c r="I443" s="40"/>
      <c r="J443" s="74"/>
      <c r="K443" s="40"/>
      <c r="L443" s="70"/>
      <c r="M443" s="75"/>
    </row>
    <row r="444" spans="8:13" x14ac:dyDescent="0.3">
      <c r="H444" s="41"/>
      <c r="I444" s="40"/>
      <c r="J444" s="74"/>
      <c r="K444" s="40"/>
      <c r="L444" s="70"/>
      <c r="M444" s="75"/>
    </row>
    <row r="445" spans="8:13" x14ac:dyDescent="0.3">
      <c r="H445" s="41"/>
      <c r="I445" s="40"/>
      <c r="J445" s="74"/>
      <c r="K445" s="40"/>
      <c r="L445" s="70"/>
      <c r="M445" s="75"/>
    </row>
    <row r="446" spans="8:13" x14ac:dyDescent="0.3">
      <c r="H446" s="41"/>
      <c r="I446" s="40"/>
      <c r="J446" s="74"/>
      <c r="K446" s="40"/>
      <c r="L446" s="70"/>
      <c r="M446" s="75"/>
    </row>
    <row r="447" spans="8:13" x14ac:dyDescent="0.3">
      <c r="H447" s="41"/>
      <c r="I447" s="40"/>
      <c r="J447" s="74"/>
      <c r="K447" s="40"/>
      <c r="L447" s="70"/>
      <c r="M447" s="75"/>
    </row>
    <row r="448" spans="8:13" x14ac:dyDescent="0.3">
      <c r="H448" s="41"/>
      <c r="I448" s="40"/>
      <c r="J448" s="74"/>
      <c r="K448" s="40"/>
      <c r="L448" s="70"/>
      <c r="M448" s="75"/>
    </row>
    <row r="449" spans="8:13" x14ac:dyDescent="0.3">
      <c r="H449" s="41"/>
      <c r="I449" s="40"/>
      <c r="J449" s="74"/>
      <c r="K449" s="40"/>
      <c r="L449" s="70"/>
      <c r="M449" s="75"/>
    </row>
    <row r="450" spans="8:13" x14ac:dyDescent="0.3">
      <c r="H450" s="41"/>
      <c r="I450" s="40"/>
      <c r="J450" s="74"/>
      <c r="K450" s="40"/>
      <c r="L450" s="70"/>
      <c r="M450" s="75"/>
    </row>
    <row r="451" spans="8:13" x14ac:dyDescent="0.3">
      <c r="H451" s="41"/>
      <c r="I451" s="40"/>
      <c r="J451" s="74"/>
      <c r="K451" s="40"/>
      <c r="L451" s="70"/>
      <c r="M451" s="75"/>
    </row>
    <row r="452" spans="8:13" x14ac:dyDescent="0.3">
      <c r="H452" s="41"/>
      <c r="I452" s="40"/>
      <c r="J452" s="74"/>
      <c r="K452" s="40"/>
      <c r="L452" s="70"/>
      <c r="M452" s="75"/>
    </row>
    <row r="453" spans="8:13" x14ac:dyDescent="0.3">
      <c r="H453" s="41"/>
      <c r="I453" s="40"/>
      <c r="J453" s="74"/>
      <c r="K453" s="40"/>
      <c r="L453" s="70"/>
      <c r="M453" s="75"/>
    </row>
    <row r="454" spans="8:13" x14ac:dyDescent="0.3">
      <c r="H454" s="41"/>
      <c r="I454" s="40"/>
      <c r="J454" s="74"/>
      <c r="K454" s="40"/>
      <c r="L454" s="70"/>
      <c r="M454" s="75"/>
    </row>
    <row r="455" spans="8:13" x14ac:dyDescent="0.3">
      <c r="H455" s="41"/>
      <c r="I455" s="40"/>
      <c r="J455" s="74"/>
      <c r="K455" s="40"/>
      <c r="L455" s="70"/>
      <c r="M455" s="75"/>
    </row>
    <row r="456" spans="8:13" x14ac:dyDescent="0.3">
      <c r="H456" s="41"/>
      <c r="I456" s="40"/>
      <c r="J456" s="74"/>
      <c r="K456" s="40"/>
      <c r="L456" s="70"/>
      <c r="M456" s="75"/>
    </row>
    <row r="457" spans="8:13" x14ac:dyDescent="0.3">
      <c r="H457" s="41"/>
      <c r="I457" s="40"/>
      <c r="J457" s="74"/>
      <c r="K457" s="40"/>
      <c r="L457" s="70"/>
      <c r="M457" s="75"/>
    </row>
    <row r="458" spans="8:13" x14ac:dyDescent="0.3">
      <c r="H458" s="41"/>
      <c r="I458" s="40"/>
      <c r="J458" s="74"/>
      <c r="K458" s="40"/>
      <c r="L458" s="70"/>
      <c r="M458" s="75"/>
    </row>
    <row r="459" spans="8:13" x14ac:dyDescent="0.3">
      <c r="H459" s="41"/>
      <c r="I459" s="40"/>
      <c r="J459" s="74"/>
      <c r="K459" s="40"/>
      <c r="L459" s="70"/>
      <c r="M459" s="75"/>
    </row>
    <row r="460" spans="8:13" x14ac:dyDescent="0.3">
      <c r="H460" s="41"/>
      <c r="I460" s="40"/>
      <c r="J460" s="74"/>
      <c r="K460" s="40"/>
      <c r="L460" s="70"/>
      <c r="M460" s="75"/>
    </row>
    <row r="461" spans="8:13" x14ac:dyDescent="0.3">
      <c r="H461" s="41"/>
      <c r="I461" s="40"/>
      <c r="J461" s="74"/>
      <c r="K461" s="40"/>
      <c r="L461" s="70"/>
      <c r="M461" s="75"/>
    </row>
    <row r="462" spans="8:13" x14ac:dyDescent="0.3">
      <c r="H462" s="41"/>
      <c r="I462" s="40"/>
      <c r="J462" s="74"/>
      <c r="K462" s="40"/>
      <c r="L462" s="70"/>
      <c r="M462" s="75"/>
    </row>
    <row r="463" spans="8:13" x14ac:dyDescent="0.3">
      <c r="H463" s="41"/>
      <c r="I463" s="40"/>
      <c r="J463" s="74"/>
      <c r="K463" s="40"/>
      <c r="L463" s="70"/>
      <c r="M463" s="75"/>
    </row>
    <row r="464" spans="8:13" x14ac:dyDescent="0.3">
      <c r="H464" s="41"/>
      <c r="I464" s="40"/>
      <c r="J464" s="74"/>
      <c r="K464" s="40"/>
      <c r="L464" s="70"/>
      <c r="M464" s="75"/>
    </row>
    <row r="465" spans="8:13" x14ac:dyDescent="0.3">
      <c r="H465" s="41"/>
      <c r="I465" s="40"/>
      <c r="J465" s="74"/>
      <c r="K465" s="40"/>
      <c r="L465" s="70"/>
      <c r="M465" s="75"/>
    </row>
    <row r="466" spans="8:13" x14ac:dyDescent="0.3">
      <c r="H466" s="41"/>
      <c r="I466" s="40"/>
      <c r="J466" s="74"/>
      <c r="K466" s="40"/>
      <c r="L466" s="70"/>
      <c r="M466" s="75"/>
    </row>
    <row r="467" spans="8:13" x14ac:dyDescent="0.3">
      <c r="H467" s="41"/>
      <c r="I467" s="40"/>
      <c r="J467" s="74"/>
      <c r="K467" s="40"/>
      <c r="L467" s="70"/>
      <c r="M467" s="75"/>
    </row>
    <row r="468" spans="8:13" x14ac:dyDescent="0.3">
      <c r="H468" s="41"/>
      <c r="I468" s="40"/>
      <c r="J468" s="74"/>
      <c r="K468" s="40"/>
      <c r="L468" s="70"/>
      <c r="M468" s="75"/>
    </row>
    <row r="469" spans="8:13" x14ac:dyDescent="0.3">
      <c r="H469" s="41"/>
      <c r="I469" s="40"/>
      <c r="J469" s="74"/>
      <c r="K469" s="40"/>
      <c r="L469" s="70"/>
      <c r="M469" s="75"/>
    </row>
    <row r="470" spans="8:13" x14ac:dyDescent="0.3">
      <c r="H470" s="41"/>
      <c r="I470" s="40"/>
      <c r="J470" s="74"/>
      <c r="K470" s="40"/>
      <c r="L470" s="70"/>
      <c r="M470" s="75"/>
    </row>
    <row r="471" spans="8:13" x14ac:dyDescent="0.3">
      <c r="H471" s="41"/>
      <c r="I471" s="40"/>
      <c r="J471" s="74"/>
      <c r="K471" s="40"/>
      <c r="L471" s="70"/>
      <c r="M471" s="75"/>
    </row>
    <row r="472" spans="8:13" x14ac:dyDescent="0.3">
      <c r="H472" s="41"/>
      <c r="I472" s="40"/>
      <c r="J472" s="74"/>
      <c r="K472" s="40"/>
      <c r="L472" s="70"/>
      <c r="M472" s="75"/>
    </row>
    <row r="473" spans="8:13" x14ac:dyDescent="0.3">
      <c r="H473" s="41"/>
      <c r="I473" s="40"/>
      <c r="J473" s="74"/>
      <c r="K473" s="40"/>
      <c r="L473" s="70"/>
      <c r="M473" s="75"/>
    </row>
    <row r="474" spans="8:13" x14ac:dyDescent="0.3">
      <c r="H474" s="41"/>
      <c r="I474" s="40"/>
      <c r="J474" s="74"/>
      <c r="K474" s="40"/>
      <c r="L474" s="70"/>
      <c r="M474" s="75"/>
    </row>
    <row r="475" spans="8:13" x14ac:dyDescent="0.3">
      <c r="H475" s="41"/>
      <c r="I475" s="40"/>
      <c r="J475" s="74"/>
      <c r="K475" s="40"/>
      <c r="L475" s="70"/>
      <c r="M475" s="75"/>
    </row>
    <row r="476" spans="8:13" x14ac:dyDescent="0.3">
      <c r="H476" s="41"/>
      <c r="I476" s="40"/>
      <c r="J476" s="74"/>
      <c r="K476" s="40"/>
      <c r="L476" s="70"/>
      <c r="M476" s="75"/>
    </row>
    <row r="477" spans="8:13" x14ac:dyDescent="0.3">
      <c r="H477" s="41"/>
      <c r="I477" s="40"/>
      <c r="J477" s="74"/>
      <c r="K477" s="40"/>
      <c r="L477" s="70"/>
      <c r="M477" s="75"/>
    </row>
    <row r="478" spans="8:13" x14ac:dyDescent="0.3">
      <c r="H478" s="41"/>
      <c r="I478" s="40"/>
      <c r="J478" s="74"/>
      <c r="K478" s="40"/>
      <c r="L478" s="70"/>
      <c r="M478" s="75"/>
    </row>
    <row r="479" spans="8:13" x14ac:dyDescent="0.3">
      <c r="H479" s="41"/>
      <c r="I479" s="40"/>
      <c r="J479" s="74"/>
      <c r="K479" s="40"/>
      <c r="L479" s="70"/>
      <c r="M479" s="75"/>
    </row>
    <row r="480" spans="8:13" x14ac:dyDescent="0.3">
      <c r="H480" s="41"/>
      <c r="I480" s="40"/>
      <c r="J480" s="74"/>
      <c r="K480" s="40"/>
      <c r="L480" s="70"/>
      <c r="M480" s="75"/>
    </row>
    <row r="481" spans="8:13" x14ac:dyDescent="0.3">
      <c r="H481" s="41"/>
      <c r="I481" s="40"/>
      <c r="J481" s="74"/>
      <c r="K481" s="40"/>
      <c r="L481" s="70"/>
      <c r="M481" s="75"/>
    </row>
    <row r="482" spans="8:13" x14ac:dyDescent="0.3">
      <c r="H482" s="41"/>
      <c r="I482" s="40"/>
      <c r="J482" s="74"/>
      <c r="K482" s="40"/>
      <c r="L482" s="70"/>
      <c r="M482" s="75"/>
    </row>
    <row r="483" spans="8:13" x14ac:dyDescent="0.3">
      <c r="H483" s="41"/>
      <c r="I483" s="40"/>
      <c r="J483" s="74"/>
      <c r="K483" s="40"/>
      <c r="L483" s="70"/>
      <c r="M483" s="75"/>
    </row>
    <row r="484" spans="8:13" x14ac:dyDescent="0.3">
      <c r="H484" s="41"/>
      <c r="I484" s="40"/>
      <c r="J484" s="74"/>
      <c r="K484" s="40"/>
      <c r="L484" s="70"/>
      <c r="M484" s="75"/>
    </row>
    <row r="485" spans="8:13" x14ac:dyDescent="0.3">
      <c r="H485" s="41"/>
      <c r="I485" s="40"/>
      <c r="J485" s="74"/>
      <c r="K485" s="40"/>
      <c r="L485" s="70"/>
      <c r="M485" s="75"/>
    </row>
    <row r="486" spans="8:13" x14ac:dyDescent="0.3">
      <c r="H486" s="41"/>
      <c r="I486" s="40"/>
      <c r="J486" s="74"/>
      <c r="K486" s="40"/>
      <c r="L486" s="70"/>
      <c r="M486" s="75"/>
    </row>
    <row r="487" spans="8:13" x14ac:dyDescent="0.3">
      <c r="H487" s="41"/>
      <c r="I487" s="40"/>
      <c r="J487" s="74"/>
      <c r="K487" s="40"/>
      <c r="L487" s="70"/>
      <c r="M487" s="75"/>
    </row>
    <row r="488" spans="8:13" x14ac:dyDescent="0.3">
      <c r="H488" s="41"/>
      <c r="I488" s="40"/>
      <c r="J488" s="74"/>
      <c r="K488" s="40"/>
      <c r="L488" s="70"/>
      <c r="M488" s="75"/>
    </row>
    <row r="489" spans="8:13" x14ac:dyDescent="0.3">
      <c r="H489" s="41"/>
      <c r="I489" s="40"/>
      <c r="J489" s="74"/>
      <c r="K489" s="40"/>
      <c r="L489" s="70"/>
      <c r="M489" s="75"/>
    </row>
    <row r="490" spans="8:13" x14ac:dyDescent="0.3">
      <c r="H490" s="41"/>
      <c r="I490" s="40"/>
      <c r="J490" s="74"/>
      <c r="K490" s="40"/>
      <c r="L490" s="70"/>
      <c r="M490" s="75"/>
    </row>
    <row r="491" spans="8:13" x14ac:dyDescent="0.3">
      <c r="H491" s="41"/>
      <c r="I491" s="40"/>
      <c r="J491" s="74"/>
      <c r="K491" s="40"/>
      <c r="L491" s="70"/>
      <c r="M491" s="75"/>
    </row>
    <row r="492" spans="8:13" x14ac:dyDescent="0.3">
      <c r="H492" s="41"/>
      <c r="I492" s="40"/>
      <c r="J492" s="74"/>
      <c r="K492" s="40"/>
      <c r="L492" s="70"/>
      <c r="M492" s="75"/>
    </row>
    <row r="493" spans="8:13" x14ac:dyDescent="0.3">
      <c r="H493" s="41"/>
      <c r="I493" s="40"/>
      <c r="J493" s="74"/>
      <c r="K493" s="40"/>
      <c r="L493" s="70"/>
      <c r="M493" s="75"/>
    </row>
    <row r="494" spans="8:13" x14ac:dyDescent="0.3">
      <c r="H494" s="41"/>
      <c r="I494" s="40"/>
      <c r="J494" s="74"/>
      <c r="K494" s="40"/>
      <c r="L494" s="70"/>
      <c r="M494" s="75"/>
    </row>
    <row r="495" spans="8:13" x14ac:dyDescent="0.3">
      <c r="H495" s="41"/>
      <c r="I495" s="40"/>
      <c r="J495" s="74"/>
      <c r="K495" s="40"/>
      <c r="L495" s="70"/>
      <c r="M495" s="75"/>
    </row>
    <row r="496" spans="8:13" x14ac:dyDescent="0.3">
      <c r="H496" s="41"/>
      <c r="I496" s="40"/>
      <c r="J496" s="74"/>
      <c r="K496" s="40"/>
      <c r="L496" s="70"/>
      <c r="M496" s="75"/>
    </row>
    <row r="497" spans="8:13" x14ac:dyDescent="0.3">
      <c r="H497" s="41"/>
      <c r="I497" s="40"/>
      <c r="J497" s="74"/>
      <c r="K497" s="40"/>
      <c r="L497" s="70"/>
      <c r="M497" s="75"/>
    </row>
    <row r="498" spans="8:13" x14ac:dyDescent="0.3">
      <c r="H498" s="41"/>
      <c r="I498" s="40"/>
      <c r="J498" s="74"/>
      <c r="K498" s="40"/>
      <c r="L498" s="70"/>
      <c r="M498" s="75"/>
    </row>
    <row r="499" spans="8:13" x14ac:dyDescent="0.3">
      <c r="H499" s="41"/>
      <c r="I499" s="40"/>
      <c r="J499" s="74"/>
      <c r="K499" s="40"/>
      <c r="L499" s="70"/>
      <c r="M499" s="75"/>
    </row>
    <row r="500" spans="8:13" x14ac:dyDescent="0.3">
      <c r="H500" s="41"/>
      <c r="I500" s="40"/>
      <c r="J500" s="74"/>
      <c r="K500" s="40"/>
      <c r="L500" s="70"/>
      <c r="M500" s="75"/>
    </row>
    <row r="501" spans="8:13" x14ac:dyDescent="0.3">
      <c r="H501" s="41"/>
      <c r="I501" s="40"/>
      <c r="J501" s="74"/>
      <c r="K501" s="40"/>
      <c r="L501" s="70"/>
      <c r="M501" s="75"/>
    </row>
    <row r="502" spans="8:13" x14ac:dyDescent="0.3">
      <c r="H502" s="41"/>
      <c r="I502" s="40"/>
      <c r="J502" s="74"/>
      <c r="K502" s="40"/>
      <c r="L502" s="70"/>
      <c r="M502" s="75"/>
    </row>
    <row r="503" spans="8:13" x14ac:dyDescent="0.3">
      <c r="H503" s="41"/>
      <c r="I503" s="40"/>
      <c r="J503" s="74"/>
      <c r="K503" s="40"/>
      <c r="L503" s="70"/>
      <c r="M503" s="75"/>
    </row>
    <row r="504" spans="8:13" x14ac:dyDescent="0.3">
      <c r="H504" s="41"/>
      <c r="I504" s="40"/>
      <c r="J504" s="74"/>
      <c r="K504" s="40"/>
      <c r="L504" s="70"/>
      <c r="M504" s="75"/>
    </row>
    <row r="505" spans="8:13" x14ac:dyDescent="0.3">
      <c r="H505" s="41"/>
      <c r="I505" s="40"/>
      <c r="J505" s="74"/>
      <c r="K505" s="40"/>
      <c r="L505" s="70"/>
      <c r="M505" s="75"/>
    </row>
    <row r="506" spans="8:13" x14ac:dyDescent="0.3">
      <c r="H506" s="41"/>
      <c r="I506" s="40"/>
      <c r="J506" s="74"/>
      <c r="K506" s="40"/>
      <c r="L506" s="70"/>
      <c r="M506" s="75"/>
    </row>
    <row r="507" spans="8:13" x14ac:dyDescent="0.3">
      <c r="H507" s="41"/>
      <c r="I507" s="40"/>
      <c r="J507" s="74"/>
      <c r="K507" s="40"/>
      <c r="L507" s="70"/>
      <c r="M507" s="75"/>
    </row>
    <row r="508" spans="8:13" x14ac:dyDescent="0.3">
      <c r="H508" s="41"/>
      <c r="I508" s="40"/>
      <c r="J508" s="74"/>
      <c r="K508" s="40"/>
      <c r="L508" s="70"/>
      <c r="M508" s="75"/>
    </row>
    <row r="509" spans="8:13" x14ac:dyDescent="0.3">
      <c r="H509" s="41"/>
      <c r="I509" s="40"/>
      <c r="J509" s="74"/>
      <c r="K509" s="40"/>
      <c r="L509" s="70"/>
      <c r="M509" s="75"/>
    </row>
    <row r="510" spans="8:13" x14ac:dyDescent="0.3">
      <c r="H510" s="41"/>
      <c r="I510" s="40"/>
      <c r="J510" s="74"/>
      <c r="K510" s="40"/>
      <c r="L510" s="70"/>
      <c r="M510" s="75"/>
    </row>
    <row r="511" spans="8:13" x14ac:dyDescent="0.3">
      <c r="H511" s="41"/>
      <c r="I511" s="40"/>
      <c r="J511" s="74"/>
      <c r="K511" s="40"/>
      <c r="L511" s="70"/>
      <c r="M511" s="75"/>
    </row>
    <row r="512" spans="8:13" x14ac:dyDescent="0.3">
      <c r="H512" s="41"/>
      <c r="I512" s="40"/>
      <c r="J512" s="74"/>
      <c r="K512" s="40"/>
      <c r="L512" s="70"/>
      <c r="M512" s="75"/>
    </row>
    <row r="513" spans="8:13" x14ac:dyDescent="0.3">
      <c r="H513" s="41"/>
      <c r="I513" s="40"/>
      <c r="J513" s="74"/>
      <c r="K513" s="40"/>
      <c r="L513" s="70"/>
      <c r="M513" s="75"/>
    </row>
    <row r="514" spans="8:13" x14ac:dyDescent="0.3">
      <c r="H514" s="41"/>
      <c r="I514" s="40"/>
      <c r="J514" s="74"/>
      <c r="K514" s="40"/>
      <c r="L514" s="70"/>
      <c r="M514" s="75"/>
    </row>
    <row r="515" spans="8:13" x14ac:dyDescent="0.3">
      <c r="H515" s="41"/>
      <c r="I515" s="40"/>
      <c r="J515" s="74"/>
      <c r="K515" s="40"/>
      <c r="L515" s="70"/>
      <c r="M515" s="75"/>
    </row>
    <row r="516" spans="8:13" x14ac:dyDescent="0.3">
      <c r="H516" s="41"/>
      <c r="I516" s="40"/>
      <c r="J516" s="74"/>
      <c r="K516" s="40"/>
      <c r="L516" s="70"/>
      <c r="M516" s="75"/>
    </row>
    <row r="517" spans="8:13" x14ac:dyDescent="0.3">
      <c r="H517" s="41"/>
      <c r="I517" s="40"/>
      <c r="J517" s="74"/>
      <c r="K517" s="40"/>
      <c r="L517" s="70"/>
      <c r="M517" s="75"/>
    </row>
    <row r="518" spans="8:13" x14ac:dyDescent="0.3">
      <c r="H518" s="41"/>
      <c r="I518" s="40"/>
      <c r="J518" s="74"/>
      <c r="K518" s="40"/>
      <c r="L518" s="70"/>
      <c r="M518" s="75"/>
    </row>
    <row r="519" spans="8:13" x14ac:dyDescent="0.3">
      <c r="H519" s="41"/>
      <c r="I519" s="40"/>
      <c r="J519" s="74"/>
      <c r="K519" s="40"/>
      <c r="L519" s="70"/>
      <c r="M519" s="75"/>
    </row>
    <row r="520" spans="8:13" x14ac:dyDescent="0.3">
      <c r="H520" s="41"/>
      <c r="I520" s="40"/>
      <c r="J520" s="74"/>
      <c r="K520" s="40"/>
      <c r="L520" s="70"/>
      <c r="M520" s="75"/>
    </row>
    <row r="521" spans="8:13" x14ac:dyDescent="0.3">
      <c r="H521" s="41"/>
      <c r="I521" s="40"/>
      <c r="J521" s="74"/>
      <c r="K521" s="40"/>
      <c r="L521" s="70"/>
      <c r="M521" s="75"/>
    </row>
    <row r="522" spans="8:13" x14ac:dyDescent="0.3">
      <c r="H522" s="41"/>
      <c r="I522" s="40"/>
      <c r="J522" s="74"/>
      <c r="K522" s="40"/>
      <c r="L522" s="70"/>
      <c r="M522" s="75"/>
    </row>
    <row r="523" spans="8:13" x14ac:dyDescent="0.3">
      <c r="H523" s="41"/>
      <c r="I523" s="40"/>
      <c r="J523" s="74"/>
      <c r="K523" s="40"/>
      <c r="L523" s="70"/>
      <c r="M523" s="75"/>
    </row>
    <row r="524" spans="8:13" x14ac:dyDescent="0.3">
      <c r="H524" s="41"/>
      <c r="I524" s="40"/>
      <c r="J524" s="74"/>
      <c r="K524" s="40"/>
      <c r="L524" s="70"/>
      <c r="M524" s="75"/>
    </row>
    <row r="525" spans="8:13" x14ac:dyDescent="0.3">
      <c r="H525" s="41"/>
      <c r="I525" s="40"/>
      <c r="J525" s="74"/>
      <c r="K525" s="40"/>
      <c r="L525" s="70"/>
      <c r="M525" s="75"/>
    </row>
    <row r="526" spans="8:13" x14ac:dyDescent="0.3">
      <c r="H526" s="41"/>
      <c r="I526" s="40"/>
      <c r="J526" s="74"/>
      <c r="K526" s="40"/>
      <c r="L526" s="70"/>
      <c r="M526" s="75"/>
    </row>
    <row r="527" spans="8:13" x14ac:dyDescent="0.3">
      <c r="H527" s="41"/>
      <c r="I527" s="40"/>
      <c r="J527" s="74"/>
      <c r="K527" s="40"/>
      <c r="L527" s="70"/>
      <c r="M527" s="75"/>
    </row>
    <row r="528" spans="8:13" x14ac:dyDescent="0.3">
      <c r="H528" s="41"/>
      <c r="I528" s="40"/>
      <c r="J528" s="74"/>
      <c r="K528" s="40"/>
      <c r="L528" s="70"/>
      <c r="M528" s="75"/>
    </row>
    <row r="529" spans="8:13" x14ac:dyDescent="0.3">
      <c r="H529" s="41"/>
      <c r="I529" s="40"/>
      <c r="J529" s="74"/>
      <c r="K529" s="40"/>
      <c r="L529" s="70"/>
      <c r="M529" s="75"/>
    </row>
    <row r="530" spans="8:13" x14ac:dyDescent="0.3">
      <c r="H530" s="41"/>
      <c r="I530" s="40"/>
      <c r="J530" s="74"/>
      <c r="K530" s="40"/>
      <c r="L530" s="70"/>
      <c r="M530" s="75"/>
    </row>
    <row r="531" spans="8:13" x14ac:dyDescent="0.3">
      <c r="H531" s="41"/>
      <c r="I531" s="40"/>
      <c r="J531" s="74"/>
      <c r="K531" s="40"/>
      <c r="L531" s="70"/>
      <c r="M531" s="75"/>
    </row>
    <row r="532" spans="8:13" x14ac:dyDescent="0.3">
      <c r="H532" s="41"/>
      <c r="I532" s="40"/>
      <c r="J532" s="74"/>
      <c r="K532" s="40"/>
      <c r="L532" s="70"/>
      <c r="M532" s="75"/>
    </row>
  </sheetData>
  <autoFilter ref="A10:E165" xr:uid="{22AF804A-F101-4B76-8C34-74CBFBF49F44}"/>
  <mergeCells count="4">
    <mergeCell ref="A9:E9"/>
    <mergeCell ref="A1:F1"/>
    <mergeCell ref="H9:O9"/>
    <mergeCell ref="Q9:X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6C87E-9261-44D4-BA61-A9CBC37A5613}">
  <dimension ref="A1:U532"/>
  <sheetViews>
    <sheetView topLeftCell="A10" workbookViewId="0">
      <selection activeCell="L10" sqref="L10"/>
    </sheetView>
  </sheetViews>
  <sheetFormatPr defaultRowHeight="14.5" x14ac:dyDescent="0.35"/>
  <cols>
    <col min="1" max="3" width="11.26953125" customWidth="1"/>
    <col min="4" max="4" width="13.81640625" bestFit="1" customWidth="1"/>
    <col min="5" max="11" width="11.26953125" customWidth="1"/>
    <col min="12" max="12" width="11.26953125" style="44" customWidth="1"/>
    <col min="13" max="20" width="11.26953125" customWidth="1"/>
    <col min="21" max="21" width="11.26953125" style="44" customWidth="1"/>
  </cols>
  <sheetData>
    <row r="1" spans="1:21" x14ac:dyDescent="0.35">
      <c r="B1" t="s">
        <v>372</v>
      </c>
      <c r="D1" s="6">
        <f>ROUND(SUM(C11:C29),0)</f>
        <v>3189902</v>
      </c>
    </row>
    <row r="2" spans="1:21" x14ac:dyDescent="0.35">
      <c r="B2" t="s">
        <v>373</v>
      </c>
      <c r="D2" s="101">
        <f>ROUND(SUM(L11:L532)+SUM(U11:U63),0)</f>
        <v>3089216</v>
      </c>
    </row>
    <row r="3" spans="1:21" x14ac:dyDescent="0.35">
      <c r="B3" t="s">
        <v>374</v>
      </c>
      <c r="D3" s="102">
        <f>ROUND(SUM(U11:U64),0)</f>
        <v>-17363</v>
      </c>
    </row>
    <row r="4" spans="1:21" x14ac:dyDescent="0.35">
      <c r="B4" t="s">
        <v>49</v>
      </c>
      <c r="D4" s="101">
        <f>D1-D2+D3</f>
        <v>83323</v>
      </c>
    </row>
    <row r="9" spans="1:21" x14ac:dyDescent="0.35">
      <c r="A9" s="184" t="s">
        <v>371</v>
      </c>
      <c r="B9" s="184"/>
      <c r="C9" s="184"/>
      <c r="E9" s="184" t="s">
        <v>370</v>
      </c>
      <c r="F9" s="184"/>
      <c r="G9" s="184"/>
      <c r="H9" s="184"/>
      <c r="I9" s="184"/>
      <c r="J9" s="184"/>
      <c r="K9" s="184"/>
      <c r="L9" s="184"/>
      <c r="N9" s="184" t="s">
        <v>353</v>
      </c>
      <c r="O9" s="184"/>
      <c r="P9" s="184"/>
      <c r="Q9" s="184"/>
      <c r="R9" s="184"/>
      <c r="S9" s="184"/>
      <c r="T9" s="184"/>
      <c r="U9" s="184"/>
    </row>
    <row r="10" spans="1:21" x14ac:dyDescent="0.35">
      <c r="A10" s="97" t="s">
        <v>362</v>
      </c>
      <c r="B10" s="97" t="s">
        <v>363</v>
      </c>
      <c r="C10" s="98" t="s">
        <v>364</v>
      </c>
      <c r="E10" t="s">
        <v>367</v>
      </c>
      <c r="F10" t="s">
        <v>363</v>
      </c>
      <c r="G10" t="s">
        <v>336</v>
      </c>
      <c r="H10" t="s">
        <v>189</v>
      </c>
      <c r="I10" t="s">
        <v>337</v>
      </c>
      <c r="J10" t="s">
        <v>338</v>
      </c>
      <c r="K10" t="s">
        <v>190</v>
      </c>
      <c r="L10" s="44" t="s">
        <v>188</v>
      </c>
      <c r="N10" t="s">
        <v>367</v>
      </c>
      <c r="O10" t="s">
        <v>363</v>
      </c>
      <c r="P10" t="s">
        <v>336</v>
      </c>
      <c r="Q10" t="s">
        <v>189</v>
      </c>
      <c r="R10" t="s">
        <v>337</v>
      </c>
      <c r="S10" t="s">
        <v>338</v>
      </c>
      <c r="T10" t="s">
        <v>190</v>
      </c>
      <c r="U10" s="44" t="s">
        <v>188</v>
      </c>
    </row>
    <row r="11" spans="1:21" x14ac:dyDescent="0.35">
      <c r="A11" s="99" t="s">
        <v>365</v>
      </c>
      <c r="B11" s="99" t="s">
        <v>366</v>
      </c>
      <c r="C11" s="96">
        <v>184260.18</v>
      </c>
      <c r="E11" t="s">
        <v>365</v>
      </c>
      <c r="F11" t="s">
        <v>366</v>
      </c>
      <c r="G11">
        <v>43567</v>
      </c>
      <c r="H11" t="s">
        <v>227</v>
      </c>
      <c r="I11" t="s">
        <v>340</v>
      </c>
      <c r="J11" t="s">
        <v>228</v>
      </c>
      <c r="K11" t="s">
        <v>229</v>
      </c>
      <c r="L11" s="44">
        <v>10956.67</v>
      </c>
      <c r="N11" t="s">
        <v>365</v>
      </c>
      <c r="O11" t="s">
        <v>366</v>
      </c>
      <c r="P11">
        <v>43830</v>
      </c>
      <c r="Q11" t="s">
        <v>339</v>
      </c>
      <c r="R11" t="s">
        <v>340</v>
      </c>
      <c r="S11" t="s">
        <v>341</v>
      </c>
      <c r="T11" t="s">
        <v>342</v>
      </c>
      <c r="U11" s="44">
        <v>-10077.450000000001</v>
      </c>
    </row>
    <row r="12" spans="1:21" x14ac:dyDescent="0.35">
      <c r="A12" s="99" t="s">
        <v>368</v>
      </c>
      <c r="B12" s="99" t="s">
        <v>369</v>
      </c>
      <c r="C12" s="96">
        <v>905.84</v>
      </c>
      <c r="E12" t="s">
        <v>365</v>
      </c>
      <c r="F12" t="s">
        <v>366</v>
      </c>
      <c r="G12">
        <v>43581</v>
      </c>
      <c r="H12" t="s">
        <v>230</v>
      </c>
      <c r="I12" t="s">
        <v>340</v>
      </c>
      <c r="J12" t="s">
        <v>228</v>
      </c>
      <c r="K12" t="s">
        <v>231</v>
      </c>
      <c r="L12" s="44">
        <v>10922.22</v>
      </c>
      <c r="N12" t="s">
        <v>365</v>
      </c>
      <c r="O12" t="s">
        <v>366</v>
      </c>
      <c r="P12">
        <v>43830</v>
      </c>
      <c r="Q12" t="s">
        <v>343</v>
      </c>
      <c r="R12" t="s">
        <v>340</v>
      </c>
      <c r="S12" t="s">
        <v>341</v>
      </c>
      <c r="T12" t="s">
        <v>344</v>
      </c>
      <c r="U12" s="44">
        <v>-22430.09</v>
      </c>
    </row>
    <row r="13" spans="1:21" x14ac:dyDescent="0.35">
      <c r="A13" s="99" t="s">
        <v>365</v>
      </c>
      <c r="B13" s="99" t="s">
        <v>366</v>
      </c>
      <c r="C13" s="96">
        <v>11981.06</v>
      </c>
      <c r="E13" t="s">
        <v>365</v>
      </c>
      <c r="F13" t="s">
        <v>366</v>
      </c>
      <c r="G13">
        <v>43595</v>
      </c>
      <c r="H13" t="s">
        <v>232</v>
      </c>
      <c r="I13" t="s">
        <v>340</v>
      </c>
      <c r="J13" t="s">
        <v>228</v>
      </c>
      <c r="K13" t="s">
        <v>233</v>
      </c>
      <c r="L13" s="44">
        <v>13894.09</v>
      </c>
      <c r="N13" t="s">
        <v>365</v>
      </c>
      <c r="O13" t="s">
        <v>366</v>
      </c>
      <c r="P13">
        <v>43830</v>
      </c>
      <c r="Q13" t="s">
        <v>343</v>
      </c>
      <c r="R13" t="s">
        <v>340</v>
      </c>
      <c r="S13" t="s">
        <v>341</v>
      </c>
      <c r="T13" t="s">
        <v>344</v>
      </c>
      <c r="U13" s="44">
        <v>-1606.89</v>
      </c>
    </row>
    <row r="14" spans="1:21" x14ac:dyDescent="0.35">
      <c r="A14" s="99" t="s">
        <v>365</v>
      </c>
      <c r="B14" s="99" t="s">
        <v>366</v>
      </c>
      <c r="C14" s="96">
        <v>189811.44</v>
      </c>
      <c r="E14" t="s">
        <v>365</v>
      </c>
      <c r="F14" t="s">
        <v>366</v>
      </c>
      <c r="G14">
        <v>43609</v>
      </c>
      <c r="H14" t="s">
        <v>234</v>
      </c>
      <c r="I14" t="s">
        <v>340</v>
      </c>
      <c r="J14" t="s">
        <v>228</v>
      </c>
      <c r="K14" t="s">
        <v>235</v>
      </c>
      <c r="L14" s="44">
        <v>9888.4599999999991</v>
      </c>
      <c r="N14" t="s">
        <v>365</v>
      </c>
      <c r="O14" t="s">
        <v>366</v>
      </c>
      <c r="P14">
        <v>43830</v>
      </c>
      <c r="Q14" t="s">
        <v>345</v>
      </c>
      <c r="R14" t="s">
        <v>340</v>
      </c>
      <c r="S14" t="s">
        <v>341</v>
      </c>
      <c r="T14" t="s">
        <v>346</v>
      </c>
      <c r="U14" s="44">
        <v>5250.82</v>
      </c>
    </row>
    <row r="15" spans="1:21" x14ac:dyDescent="0.35">
      <c r="A15" s="99" t="s">
        <v>365</v>
      </c>
      <c r="B15" s="99" t="s">
        <v>366</v>
      </c>
      <c r="C15" s="96">
        <v>67331.16</v>
      </c>
      <c r="E15" t="s">
        <v>365</v>
      </c>
      <c r="F15" t="s">
        <v>366</v>
      </c>
      <c r="G15">
        <v>43623</v>
      </c>
      <c r="H15" t="s">
        <v>236</v>
      </c>
      <c r="I15" t="s">
        <v>340</v>
      </c>
      <c r="J15" t="s">
        <v>228</v>
      </c>
      <c r="K15" t="s">
        <v>237</v>
      </c>
      <c r="L15" s="44">
        <v>5061.17</v>
      </c>
      <c r="N15" t="s">
        <v>365</v>
      </c>
      <c r="O15" t="s">
        <v>366</v>
      </c>
      <c r="P15">
        <v>43830</v>
      </c>
      <c r="Q15" t="s">
        <v>347</v>
      </c>
      <c r="R15" t="s">
        <v>340</v>
      </c>
      <c r="S15" t="s">
        <v>341</v>
      </c>
      <c r="T15" t="s">
        <v>348</v>
      </c>
      <c r="U15" s="44">
        <v>6471.7</v>
      </c>
    </row>
    <row r="16" spans="1:21" x14ac:dyDescent="0.35">
      <c r="A16" s="99" t="s">
        <v>365</v>
      </c>
      <c r="B16" s="99" t="s">
        <v>366</v>
      </c>
      <c r="C16" s="96">
        <v>82206.8</v>
      </c>
      <c r="E16" t="s">
        <v>365</v>
      </c>
      <c r="F16" t="s">
        <v>366</v>
      </c>
      <c r="G16">
        <v>43637</v>
      </c>
      <c r="H16" t="s">
        <v>238</v>
      </c>
      <c r="I16" t="s">
        <v>340</v>
      </c>
      <c r="J16" t="s">
        <v>228</v>
      </c>
      <c r="K16" t="s">
        <v>239</v>
      </c>
      <c r="L16" s="44">
        <v>5063.3100000000004</v>
      </c>
      <c r="N16" t="s">
        <v>365</v>
      </c>
      <c r="O16" t="s">
        <v>366</v>
      </c>
      <c r="P16">
        <v>43830</v>
      </c>
      <c r="Q16" t="s">
        <v>347</v>
      </c>
      <c r="R16" t="s">
        <v>340</v>
      </c>
      <c r="S16" t="s">
        <v>341</v>
      </c>
      <c r="T16" t="s">
        <v>348</v>
      </c>
      <c r="U16" s="44">
        <v>611.14</v>
      </c>
    </row>
    <row r="17" spans="1:21" x14ac:dyDescent="0.35">
      <c r="A17" s="99" t="s">
        <v>365</v>
      </c>
      <c r="B17" s="99" t="s">
        <v>366</v>
      </c>
      <c r="C17" s="96">
        <v>108535.44</v>
      </c>
      <c r="E17" t="s">
        <v>365</v>
      </c>
      <c r="F17" t="s">
        <v>366</v>
      </c>
      <c r="G17">
        <v>43651</v>
      </c>
      <c r="H17" t="s">
        <v>240</v>
      </c>
      <c r="I17" t="s">
        <v>340</v>
      </c>
      <c r="J17" t="s">
        <v>228</v>
      </c>
      <c r="K17" t="s">
        <v>241</v>
      </c>
      <c r="L17" s="44">
        <v>5149.62</v>
      </c>
      <c r="N17" t="s">
        <v>365</v>
      </c>
      <c r="O17" t="s">
        <v>366</v>
      </c>
      <c r="P17">
        <v>43830</v>
      </c>
      <c r="Q17" t="s">
        <v>339</v>
      </c>
      <c r="R17" t="s">
        <v>340</v>
      </c>
      <c r="S17" t="s">
        <v>341</v>
      </c>
      <c r="T17" t="s">
        <v>342</v>
      </c>
      <c r="U17" s="44">
        <v>-460.8</v>
      </c>
    </row>
    <row r="18" spans="1:21" x14ac:dyDescent="0.35">
      <c r="A18" s="99" t="s">
        <v>365</v>
      </c>
      <c r="B18" s="99" t="s">
        <v>366</v>
      </c>
      <c r="C18" s="96">
        <v>69655.3</v>
      </c>
      <c r="E18" t="s">
        <v>365</v>
      </c>
      <c r="F18" t="s">
        <v>366</v>
      </c>
      <c r="G18">
        <v>43664</v>
      </c>
      <c r="H18" t="s">
        <v>242</v>
      </c>
      <c r="I18" t="s">
        <v>340</v>
      </c>
      <c r="J18" t="s">
        <v>228</v>
      </c>
      <c r="K18" t="s">
        <v>243</v>
      </c>
      <c r="L18" s="44">
        <v>80</v>
      </c>
      <c r="N18" t="s">
        <v>365</v>
      </c>
      <c r="O18" t="s">
        <v>366</v>
      </c>
      <c r="P18">
        <v>43830</v>
      </c>
      <c r="Q18" t="s">
        <v>339</v>
      </c>
      <c r="R18" t="s">
        <v>340</v>
      </c>
      <c r="S18" t="s">
        <v>341</v>
      </c>
      <c r="T18" t="s">
        <v>342</v>
      </c>
      <c r="U18" s="44">
        <v>-16516.72</v>
      </c>
    </row>
    <row r="19" spans="1:21" x14ac:dyDescent="0.35">
      <c r="A19" s="99" t="s">
        <v>365</v>
      </c>
      <c r="B19" s="99" t="s">
        <v>366</v>
      </c>
      <c r="C19" s="96">
        <v>69001.66</v>
      </c>
      <c r="E19" t="s">
        <v>365</v>
      </c>
      <c r="F19" t="s">
        <v>366</v>
      </c>
      <c r="G19">
        <v>43665</v>
      </c>
      <c r="H19" t="s">
        <v>272</v>
      </c>
      <c r="I19" t="s">
        <v>340</v>
      </c>
      <c r="J19" t="s">
        <v>228</v>
      </c>
      <c r="K19" t="s">
        <v>273</v>
      </c>
      <c r="L19" s="44">
        <v>5149.21</v>
      </c>
      <c r="N19" t="s">
        <v>365</v>
      </c>
      <c r="O19" t="s">
        <v>366</v>
      </c>
      <c r="P19">
        <v>43830</v>
      </c>
      <c r="Q19" t="s">
        <v>345</v>
      </c>
      <c r="R19" t="s">
        <v>340</v>
      </c>
      <c r="S19" t="s">
        <v>341</v>
      </c>
      <c r="T19" t="s">
        <v>346</v>
      </c>
      <c r="U19" s="44">
        <v>460.8</v>
      </c>
    </row>
    <row r="20" spans="1:21" x14ac:dyDescent="0.35">
      <c r="A20" s="99" t="s">
        <v>368</v>
      </c>
      <c r="B20" s="99" t="s">
        <v>369</v>
      </c>
      <c r="C20" s="96">
        <v>3900</v>
      </c>
      <c r="E20" t="s">
        <v>365</v>
      </c>
      <c r="F20" t="s">
        <v>366</v>
      </c>
      <c r="G20">
        <v>43679</v>
      </c>
      <c r="H20" t="s">
        <v>274</v>
      </c>
      <c r="I20" t="s">
        <v>340</v>
      </c>
      <c r="J20" t="s">
        <v>228</v>
      </c>
      <c r="K20" t="s">
        <v>275</v>
      </c>
      <c r="L20" s="44">
        <v>5561.03</v>
      </c>
      <c r="N20" t="s">
        <v>365</v>
      </c>
      <c r="O20" t="s">
        <v>366</v>
      </c>
      <c r="P20">
        <v>43830</v>
      </c>
      <c r="Q20" t="s">
        <v>349</v>
      </c>
      <c r="R20" t="s">
        <v>340</v>
      </c>
      <c r="S20" t="s">
        <v>341</v>
      </c>
      <c r="T20" t="s">
        <v>350</v>
      </c>
      <c r="U20" s="44">
        <v>16516.72</v>
      </c>
    </row>
    <row r="21" spans="1:21" x14ac:dyDescent="0.35">
      <c r="A21" s="99" t="s">
        <v>365</v>
      </c>
      <c r="B21" s="99" t="s">
        <v>366</v>
      </c>
      <c r="C21" s="96">
        <v>747769.88</v>
      </c>
      <c r="E21" t="s">
        <v>365</v>
      </c>
      <c r="F21" t="s">
        <v>366</v>
      </c>
      <c r="G21">
        <v>43693</v>
      </c>
      <c r="H21" t="s">
        <v>276</v>
      </c>
      <c r="I21" t="s">
        <v>340</v>
      </c>
      <c r="J21" t="s">
        <v>228</v>
      </c>
      <c r="K21" t="s">
        <v>277</v>
      </c>
      <c r="L21" s="44">
        <v>5539.19</v>
      </c>
      <c r="N21" t="s">
        <v>365</v>
      </c>
      <c r="O21" t="s">
        <v>366</v>
      </c>
      <c r="P21">
        <v>43830</v>
      </c>
      <c r="Q21" t="s">
        <v>339</v>
      </c>
      <c r="R21" t="s">
        <v>340</v>
      </c>
      <c r="S21" t="s">
        <v>341</v>
      </c>
      <c r="T21" t="s">
        <v>342</v>
      </c>
      <c r="U21" s="44">
        <v>-7047.3</v>
      </c>
    </row>
    <row r="22" spans="1:21" x14ac:dyDescent="0.35">
      <c r="A22" s="99" t="s">
        <v>368</v>
      </c>
      <c r="B22" s="99" t="s">
        <v>369</v>
      </c>
      <c r="C22" s="96">
        <v>72800</v>
      </c>
      <c r="E22" t="s">
        <v>365</v>
      </c>
      <c r="F22" t="s">
        <v>366</v>
      </c>
      <c r="G22">
        <v>43707</v>
      </c>
      <c r="H22" t="s">
        <v>278</v>
      </c>
      <c r="I22" t="s">
        <v>340</v>
      </c>
      <c r="J22" t="s">
        <v>228</v>
      </c>
      <c r="K22" t="s">
        <v>279</v>
      </c>
      <c r="L22" s="44">
        <v>5598</v>
      </c>
      <c r="N22" t="s">
        <v>365</v>
      </c>
      <c r="O22" t="s">
        <v>366</v>
      </c>
      <c r="P22">
        <v>43830</v>
      </c>
      <c r="Q22" t="s">
        <v>343</v>
      </c>
      <c r="R22" t="s">
        <v>340</v>
      </c>
      <c r="S22" t="s">
        <v>341</v>
      </c>
      <c r="T22" t="s">
        <v>344</v>
      </c>
      <c r="U22" s="44">
        <v>-10925.52</v>
      </c>
    </row>
    <row r="23" spans="1:21" x14ac:dyDescent="0.35">
      <c r="A23" s="99" t="s">
        <v>365</v>
      </c>
      <c r="B23" s="99" t="s">
        <v>366</v>
      </c>
      <c r="C23" s="96">
        <v>80056.86</v>
      </c>
      <c r="E23" t="s">
        <v>365</v>
      </c>
      <c r="F23" t="s">
        <v>366</v>
      </c>
      <c r="G23">
        <v>43721</v>
      </c>
      <c r="H23" t="s">
        <v>280</v>
      </c>
      <c r="I23" t="s">
        <v>340</v>
      </c>
      <c r="J23" t="s">
        <v>228</v>
      </c>
      <c r="K23" t="s">
        <v>281</v>
      </c>
      <c r="L23" s="44">
        <v>5251.21</v>
      </c>
      <c r="N23" t="s">
        <v>365</v>
      </c>
      <c r="O23" t="s">
        <v>366</v>
      </c>
      <c r="P23">
        <v>43830</v>
      </c>
      <c r="Q23" t="s">
        <v>345</v>
      </c>
      <c r="R23" t="s">
        <v>340</v>
      </c>
      <c r="S23" t="s">
        <v>341</v>
      </c>
      <c r="T23" t="s">
        <v>346</v>
      </c>
      <c r="U23" s="44">
        <v>7788.54</v>
      </c>
    </row>
    <row r="24" spans="1:21" x14ac:dyDescent="0.35">
      <c r="A24" s="99" t="s">
        <v>365</v>
      </c>
      <c r="B24" s="99" t="s">
        <v>366</v>
      </c>
      <c r="C24" s="96">
        <v>802108.06</v>
      </c>
      <c r="E24" t="s">
        <v>365</v>
      </c>
      <c r="F24" t="s">
        <v>366</v>
      </c>
      <c r="G24">
        <v>43735</v>
      </c>
      <c r="H24" t="s">
        <v>282</v>
      </c>
      <c r="I24" t="s">
        <v>340</v>
      </c>
      <c r="J24" t="s">
        <v>228</v>
      </c>
      <c r="K24" t="s">
        <v>283</v>
      </c>
      <c r="L24" s="44">
        <v>4850.37</v>
      </c>
      <c r="N24" t="s">
        <v>365</v>
      </c>
      <c r="O24" t="s">
        <v>366</v>
      </c>
      <c r="P24">
        <v>43830</v>
      </c>
      <c r="Q24" t="s">
        <v>347</v>
      </c>
      <c r="R24" t="s">
        <v>340</v>
      </c>
      <c r="S24" t="s">
        <v>341</v>
      </c>
      <c r="T24" t="s">
        <v>348</v>
      </c>
      <c r="U24" s="44">
        <v>10633.9</v>
      </c>
    </row>
    <row r="25" spans="1:21" x14ac:dyDescent="0.35">
      <c r="A25" s="99" t="s">
        <v>368</v>
      </c>
      <c r="B25" s="99" t="s">
        <v>369</v>
      </c>
      <c r="C25" s="96">
        <v>29120</v>
      </c>
      <c r="E25" t="s">
        <v>365</v>
      </c>
      <c r="F25" t="s">
        <v>366</v>
      </c>
      <c r="G25">
        <v>43749</v>
      </c>
      <c r="H25" t="s">
        <v>284</v>
      </c>
      <c r="I25" t="s">
        <v>340</v>
      </c>
      <c r="J25" t="s">
        <v>228</v>
      </c>
      <c r="K25" t="s">
        <v>285</v>
      </c>
      <c r="L25" s="44">
        <v>4892.8500000000004</v>
      </c>
      <c r="N25" t="s">
        <v>365</v>
      </c>
      <c r="O25" t="s">
        <v>366</v>
      </c>
      <c r="P25">
        <v>43830</v>
      </c>
      <c r="Q25" t="s">
        <v>339</v>
      </c>
      <c r="R25" t="s">
        <v>340</v>
      </c>
      <c r="S25" t="s">
        <v>341</v>
      </c>
      <c r="T25" t="s">
        <v>342</v>
      </c>
      <c r="U25" s="44">
        <v>-2649.31</v>
      </c>
    </row>
    <row r="26" spans="1:21" x14ac:dyDescent="0.35">
      <c r="A26" s="99" t="s">
        <v>365</v>
      </c>
      <c r="B26" s="99" t="s">
        <v>366</v>
      </c>
      <c r="C26" s="96">
        <v>223714.66</v>
      </c>
      <c r="E26" t="s">
        <v>365</v>
      </c>
      <c r="F26" t="s">
        <v>366</v>
      </c>
      <c r="G26">
        <v>43763</v>
      </c>
      <c r="H26" t="s">
        <v>286</v>
      </c>
      <c r="I26" t="s">
        <v>340</v>
      </c>
      <c r="J26" t="s">
        <v>228</v>
      </c>
      <c r="K26" t="s">
        <v>287</v>
      </c>
      <c r="L26" s="44">
        <v>5910.53</v>
      </c>
      <c r="N26" t="s">
        <v>365</v>
      </c>
      <c r="O26" t="s">
        <v>366</v>
      </c>
      <c r="P26">
        <v>43830</v>
      </c>
      <c r="Q26" t="s">
        <v>343</v>
      </c>
      <c r="R26" t="s">
        <v>340</v>
      </c>
      <c r="S26" t="s">
        <v>341</v>
      </c>
      <c r="T26" t="s">
        <v>344</v>
      </c>
      <c r="U26" s="44">
        <v>-3370.76</v>
      </c>
    </row>
    <row r="27" spans="1:21" x14ac:dyDescent="0.35">
      <c r="A27" s="99" t="s">
        <v>368</v>
      </c>
      <c r="B27" s="99" t="s">
        <v>369</v>
      </c>
      <c r="C27" s="96">
        <v>6240</v>
      </c>
      <c r="E27" t="s">
        <v>365</v>
      </c>
      <c r="F27" t="s">
        <v>366</v>
      </c>
      <c r="G27">
        <v>43777</v>
      </c>
      <c r="H27" t="s">
        <v>288</v>
      </c>
      <c r="I27" t="s">
        <v>340</v>
      </c>
      <c r="J27" t="s">
        <v>228</v>
      </c>
      <c r="K27" t="s">
        <v>289</v>
      </c>
      <c r="L27" s="44">
        <v>5908.99</v>
      </c>
      <c r="N27" t="s">
        <v>365</v>
      </c>
      <c r="O27" t="s">
        <v>366</v>
      </c>
      <c r="P27">
        <v>43830</v>
      </c>
      <c r="Q27" t="s">
        <v>345</v>
      </c>
      <c r="R27" t="s">
        <v>340</v>
      </c>
      <c r="S27" t="s">
        <v>341</v>
      </c>
      <c r="T27" t="s">
        <v>346</v>
      </c>
      <c r="U27" s="44">
        <v>2232.4899999999998</v>
      </c>
    </row>
    <row r="28" spans="1:21" x14ac:dyDescent="0.35">
      <c r="A28" s="99" t="s">
        <v>365</v>
      </c>
      <c r="B28" s="99" t="s">
        <v>366</v>
      </c>
      <c r="C28" s="96">
        <v>438007.18</v>
      </c>
      <c r="E28" t="s">
        <v>365</v>
      </c>
      <c r="F28" t="s">
        <v>366</v>
      </c>
      <c r="G28">
        <v>43791</v>
      </c>
      <c r="H28" t="s">
        <v>290</v>
      </c>
      <c r="I28" t="s">
        <v>340</v>
      </c>
      <c r="J28" t="s">
        <v>228</v>
      </c>
      <c r="K28" t="s">
        <v>291</v>
      </c>
      <c r="L28" s="44">
        <v>5902.91</v>
      </c>
      <c r="N28" t="s">
        <v>365</v>
      </c>
      <c r="O28" t="s">
        <v>366</v>
      </c>
      <c r="P28">
        <v>43830</v>
      </c>
      <c r="Q28" t="s">
        <v>347</v>
      </c>
      <c r="R28" t="s">
        <v>340</v>
      </c>
      <c r="S28" t="s">
        <v>341</v>
      </c>
      <c r="T28" t="s">
        <v>348</v>
      </c>
      <c r="U28" s="44">
        <v>2440.5</v>
      </c>
    </row>
    <row r="29" spans="1:21" x14ac:dyDescent="0.35">
      <c r="A29" s="99" t="s">
        <v>368</v>
      </c>
      <c r="B29" s="99" t="s">
        <v>369</v>
      </c>
      <c r="C29" s="96">
        <v>2496</v>
      </c>
      <c r="D29" s="100"/>
      <c r="E29" t="s">
        <v>365</v>
      </c>
      <c r="F29" t="s">
        <v>366</v>
      </c>
      <c r="G29">
        <v>43805</v>
      </c>
      <c r="H29" t="s">
        <v>296</v>
      </c>
      <c r="I29" t="s">
        <v>340</v>
      </c>
      <c r="J29" t="s">
        <v>228</v>
      </c>
      <c r="K29" t="s">
        <v>297</v>
      </c>
      <c r="L29" s="44">
        <v>5902.49</v>
      </c>
      <c r="N29" t="s">
        <v>365</v>
      </c>
      <c r="O29" t="s">
        <v>366</v>
      </c>
      <c r="P29">
        <v>43830</v>
      </c>
      <c r="Q29" t="s">
        <v>339</v>
      </c>
      <c r="R29" t="s">
        <v>340</v>
      </c>
      <c r="S29" t="s">
        <v>341</v>
      </c>
      <c r="T29" t="s">
        <v>342</v>
      </c>
      <c r="U29" s="44">
        <v>-3247.28</v>
      </c>
    </row>
    <row r="30" spans="1:21" x14ac:dyDescent="0.35">
      <c r="E30" t="s">
        <v>365</v>
      </c>
      <c r="F30" t="s">
        <v>366</v>
      </c>
      <c r="G30">
        <v>43819</v>
      </c>
      <c r="H30" t="s">
        <v>318</v>
      </c>
      <c r="I30" t="s">
        <v>340</v>
      </c>
      <c r="J30" t="s">
        <v>228</v>
      </c>
      <c r="K30" t="s">
        <v>319</v>
      </c>
      <c r="L30" s="44">
        <v>5912.47</v>
      </c>
      <c r="N30" t="s">
        <v>365</v>
      </c>
      <c r="O30" t="s">
        <v>366</v>
      </c>
      <c r="P30">
        <v>43830</v>
      </c>
      <c r="Q30" t="s">
        <v>343</v>
      </c>
      <c r="R30" t="s">
        <v>340</v>
      </c>
      <c r="S30" t="s">
        <v>341</v>
      </c>
      <c r="T30" t="s">
        <v>344</v>
      </c>
      <c r="U30" s="44">
        <v>-1293.46</v>
      </c>
    </row>
    <row r="31" spans="1:21" x14ac:dyDescent="0.35">
      <c r="E31" t="s">
        <v>365</v>
      </c>
      <c r="F31" t="s">
        <v>366</v>
      </c>
      <c r="G31">
        <v>43833</v>
      </c>
      <c r="H31" t="s">
        <v>320</v>
      </c>
      <c r="I31" t="s">
        <v>340</v>
      </c>
      <c r="J31" t="s">
        <v>228</v>
      </c>
      <c r="K31" t="s">
        <v>321</v>
      </c>
      <c r="L31" s="44">
        <v>5896.43</v>
      </c>
      <c r="N31" t="s">
        <v>365</v>
      </c>
      <c r="O31" t="s">
        <v>366</v>
      </c>
      <c r="P31">
        <v>43830</v>
      </c>
      <c r="Q31" t="s">
        <v>345</v>
      </c>
      <c r="R31" t="s">
        <v>340</v>
      </c>
      <c r="S31" t="s">
        <v>341</v>
      </c>
      <c r="T31" t="s">
        <v>346</v>
      </c>
      <c r="U31" s="44">
        <v>3621.73</v>
      </c>
    </row>
    <row r="32" spans="1:21" x14ac:dyDescent="0.35">
      <c r="E32" t="s">
        <v>365</v>
      </c>
      <c r="F32" t="s">
        <v>366</v>
      </c>
      <c r="G32">
        <v>43847</v>
      </c>
      <c r="H32" t="s">
        <v>322</v>
      </c>
      <c r="I32" t="s">
        <v>340</v>
      </c>
      <c r="J32" t="s">
        <v>228</v>
      </c>
      <c r="K32" t="s">
        <v>323</v>
      </c>
      <c r="L32" s="44">
        <v>6629.04</v>
      </c>
      <c r="N32" t="s">
        <v>365</v>
      </c>
      <c r="O32" t="s">
        <v>366</v>
      </c>
      <c r="P32">
        <v>43830</v>
      </c>
      <c r="Q32" t="s">
        <v>347</v>
      </c>
      <c r="R32" t="s">
        <v>340</v>
      </c>
      <c r="S32" t="s">
        <v>341</v>
      </c>
      <c r="T32" t="s">
        <v>348</v>
      </c>
      <c r="U32" s="44">
        <v>998.31</v>
      </c>
    </row>
    <row r="33" spans="5:21" x14ac:dyDescent="0.35">
      <c r="E33" t="s">
        <v>365</v>
      </c>
      <c r="F33" t="s">
        <v>366</v>
      </c>
      <c r="G33">
        <v>43861</v>
      </c>
      <c r="H33" t="s">
        <v>324</v>
      </c>
      <c r="I33" t="s">
        <v>340</v>
      </c>
      <c r="J33" t="s">
        <v>228</v>
      </c>
      <c r="K33" t="s">
        <v>325</v>
      </c>
      <c r="L33" s="44">
        <v>6591.58</v>
      </c>
      <c r="N33" t="s">
        <v>365</v>
      </c>
      <c r="O33" t="s">
        <v>366</v>
      </c>
      <c r="P33">
        <v>43830</v>
      </c>
      <c r="Q33" t="s">
        <v>339</v>
      </c>
      <c r="R33" t="s">
        <v>340</v>
      </c>
      <c r="S33" t="s">
        <v>341</v>
      </c>
      <c r="T33" t="s">
        <v>342</v>
      </c>
      <c r="U33" s="44">
        <v>-4806.5</v>
      </c>
    </row>
    <row r="34" spans="5:21" x14ac:dyDescent="0.35">
      <c r="E34" t="s">
        <v>365</v>
      </c>
      <c r="F34" t="s">
        <v>366</v>
      </c>
      <c r="G34">
        <v>43875</v>
      </c>
      <c r="H34" t="s">
        <v>328</v>
      </c>
      <c r="I34" t="s">
        <v>340</v>
      </c>
      <c r="J34" t="s">
        <v>228</v>
      </c>
      <c r="K34" t="s">
        <v>329</v>
      </c>
      <c r="L34" s="44">
        <v>6647.05</v>
      </c>
      <c r="N34" t="s">
        <v>365</v>
      </c>
      <c r="O34" t="s">
        <v>366</v>
      </c>
      <c r="P34">
        <v>43830</v>
      </c>
      <c r="Q34" t="s">
        <v>343</v>
      </c>
      <c r="R34" t="s">
        <v>340</v>
      </c>
      <c r="S34" t="s">
        <v>341</v>
      </c>
      <c r="T34" t="s">
        <v>344</v>
      </c>
      <c r="U34" s="44">
        <v>-8866.91</v>
      </c>
    </row>
    <row r="35" spans="5:21" x14ac:dyDescent="0.35">
      <c r="E35" t="s">
        <v>365</v>
      </c>
      <c r="F35" t="s">
        <v>366</v>
      </c>
      <c r="G35">
        <v>43889</v>
      </c>
      <c r="H35" t="s">
        <v>330</v>
      </c>
      <c r="I35" t="s">
        <v>340</v>
      </c>
      <c r="J35" t="s">
        <v>228</v>
      </c>
      <c r="K35" t="s">
        <v>331</v>
      </c>
      <c r="L35" s="44">
        <v>6653.2</v>
      </c>
      <c r="N35" t="s">
        <v>365</v>
      </c>
      <c r="O35" t="s">
        <v>366</v>
      </c>
      <c r="P35">
        <v>43830</v>
      </c>
      <c r="Q35" t="s">
        <v>345</v>
      </c>
      <c r="R35" t="s">
        <v>340</v>
      </c>
      <c r="S35" t="s">
        <v>341</v>
      </c>
      <c r="T35" t="s">
        <v>346</v>
      </c>
      <c r="U35" s="44">
        <v>5195.3100000000004</v>
      </c>
    </row>
    <row r="36" spans="5:21" x14ac:dyDescent="0.35">
      <c r="E36" t="s">
        <v>365</v>
      </c>
      <c r="F36" t="s">
        <v>366</v>
      </c>
      <c r="G36">
        <v>43903</v>
      </c>
      <c r="H36" t="s">
        <v>332</v>
      </c>
      <c r="I36" t="s">
        <v>340</v>
      </c>
      <c r="J36" t="s">
        <v>228</v>
      </c>
      <c r="K36" t="s">
        <v>333</v>
      </c>
      <c r="L36" s="44">
        <v>7428.6</v>
      </c>
      <c r="N36" t="s">
        <v>365</v>
      </c>
      <c r="O36" t="s">
        <v>366</v>
      </c>
      <c r="P36">
        <v>43830</v>
      </c>
      <c r="Q36" t="s">
        <v>347</v>
      </c>
      <c r="R36" t="s">
        <v>340</v>
      </c>
      <c r="S36" t="s">
        <v>341</v>
      </c>
      <c r="T36" t="s">
        <v>348</v>
      </c>
      <c r="U36" s="44">
        <v>5995.98</v>
      </c>
    </row>
    <row r="37" spans="5:21" x14ac:dyDescent="0.35">
      <c r="E37" t="s">
        <v>365</v>
      </c>
      <c r="F37" t="s">
        <v>366</v>
      </c>
      <c r="G37">
        <v>43917</v>
      </c>
      <c r="H37" t="s">
        <v>334</v>
      </c>
      <c r="I37" t="s">
        <v>340</v>
      </c>
      <c r="J37" t="s">
        <v>228</v>
      </c>
      <c r="K37" t="s">
        <v>335</v>
      </c>
      <c r="L37" s="44">
        <v>7430.35</v>
      </c>
      <c r="N37" t="s">
        <v>365</v>
      </c>
      <c r="O37" t="s">
        <v>366</v>
      </c>
      <c r="P37">
        <v>43830</v>
      </c>
      <c r="Q37" t="s">
        <v>345</v>
      </c>
      <c r="R37" t="s">
        <v>340</v>
      </c>
      <c r="S37" t="s">
        <v>341</v>
      </c>
      <c r="T37" t="s">
        <v>346</v>
      </c>
      <c r="U37" s="44">
        <v>3123.5</v>
      </c>
    </row>
    <row r="38" spans="5:21" x14ac:dyDescent="0.35">
      <c r="E38" t="s">
        <v>365</v>
      </c>
      <c r="F38" t="s">
        <v>366</v>
      </c>
      <c r="G38">
        <v>43567</v>
      </c>
      <c r="H38" t="s">
        <v>227</v>
      </c>
      <c r="I38" t="s">
        <v>340</v>
      </c>
      <c r="J38" t="s">
        <v>228</v>
      </c>
      <c r="K38" t="s">
        <v>229</v>
      </c>
      <c r="L38" s="44">
        <v>460.81</v>
      </c>
      <c r="N38" t="s">
        <v>365</v>
      </c>
      <c r="O38" t="s">
        <v>366</v>
      </c>
      <c r="P38">
        <v>43830</v>
      </c>
      <c r="Q38" t="s">
        <v>347</v>
      </c>
      <c r="R38" t="s">
        <v>340</v>
      </c>
      <c r="S38" t="s">
        <v>341</v>
      </c>
      <c r="T38" t="s">
        <v>348</v>
      </c>
      <c r="U38" s="44">
        <v>2770.7</v>
      </c>
    </row>
    <row r="39" spans="5:21" x14ac:dyDescent="0.35">
      <c r="E39" t="s">
        <v>365</v>
      </c>
      <c r="F39" t="s">
        <v>366</v>
      </c>
      <c r="G39">
        <v>43581</v>
      </c>
      <c r="H39" t="s">
        <v>230</v>
      </c>
      <c r="I39" t="s">
        <v>340</v>
      </c>
      <c r="J39" t="s">
        <v>228</v>
      </c>
      <c r="K39" t="s">
        <v>231</v>
      </c>
      <c r="L39" s="44">
        <v>460.81</v>
      </c>
      <c r="N39" t="s">
        <v>365</v>
      </c>
      <c r="O39" t="s">
        <v>366</v>
      </c>
      <c r="P39">
        <v>43830</v>
      </c>
      <c r="Q39" t="s">
        <v>339</v>
      </c>
      <c r="R39" t="s">
        <v>340</v>
      </c>
      <c r="S39" t="s">
        <v>341</v>
      </c>
      <c r="T39" t="s">
        <v>342</v>
      </c>
      <c r="U39" s="44">
        <v>-2724.65</v>
      </c>
    </row>
    <row r="40" spans="5:21" x14ac:dyDescent="0.35">
      <c r="E40" t="s">
        <v>365</v>
      </c>
      <c r="F40" t="s">
        <v>366</v>
      </c>
      <c r="G40">
        <v>43595</v>
      </c>
      <c r="H40" t="s">
        <v>232</v>
      </c>
      <c r="I40" t="s">
        <v>340</v>
      </c>
      <c r="J40" t="s">
        <v>228</v>
      </c>
      <c r="K40" t="s">
        <v>233</v>
      </c>
      <c r="L40" s="44">
        <v>460.81</v>
      </c>
      <c r="N40" t="s">
        <v>365</v>
      </c>
      <c r="O40" t="s">
        <v>366</v>
      </c>
      <c r="P40">
        <v>43830</v>
      </c>
      <c r="Q40" t="s">
        <v>343</v>
      </c>
      <c r="R40" t="s">
        <v>340</v>
      </c>
      <c r="S40" t="s">
        <v>341</v>
      </c>
      <c r="T40" t="s">
        <v>344</v>
      </c>
      <c r="U40" s="44">
        <v>-2345.5500000000002</v>
      </c>
    </row>
    <row r="41" spans="5:21" x14ac:dyDescent="0.35">
      <c r="E41" t="s">
        <v>365</v>
      </c>
      <c r="F41" t="s">
        <v>366</v>
      </c>
      <c r="G41">
        <v>43609</v>
      </c>
      <c r="H41" t="s">
        <v>234</v>
      </c>
      <c r="I41" t="s">
        <v>340</v>
      </c>
      <c r="J41" t="s">
        <v>228</v>
      </c>
      <c r="K41" t="s">
        <v>235</v>
      </c>
      <c r="L41" s="44">
        <v>460.81</v>
      </c>
      <c r="N41" t="s">
        <v>365</v>
      </c>
      <c r="O41" t="s">
        <v>366</v>
      </c>
      <c r="P41">
        <v>43830</v>
      </c>
      <c r="Q41" t="s">
        <v>345</v>
      </c>
      <c r="R41" t="s">
        <v>340</v>
      </c>
      <c r="S41" t="s">
        <v>341</v>
      </c>
      <c r="T41" t="s">
        <v>346</v>
      </c>
      <c r="U41" s="44">
        <v>3017.7</v>
      </c>
    </row>
    <row r="42" spans="5:21" x14ac:dyDescent="0.35">
      <c r="E42" t="s">
        <v>365</v>
      </c>
      <c r="F42" t="s">
        <v>366</v>
      </c>
      <c r="G42">
        <v>43623</v>
      </c>
      <c r="H42" t="s">
        <v>236</v>
      </c>
      <c r="I42" t="s">
        <v>340</v>
      </c>
      <c r="J42" t="s">
        <v>228</v>
      </c>
      <c r="K42" t="s">
        <v>237</v>
      </c>
      <c r="L42" s="44">
        <v>460.81</v>
      </c>
      <c r="N42" t="s">
        <v>365</v>
      </c>
      <c r="O42" t="s">
        <v>366</v>
      </c>
      <c r="P42">
        <v>43830</v>
      </c>
      <c r="Q42" t="s">
        <v>347</v>
      </c>
      <c r="R42" t="s">
        <v>340</v>
      </c>
      <c r="S42" t="s">
        <v>341</v>
      </c>
      <c r="T42" t="s">
        <v>348</v>
      </c>
      <c r="U42" s="44">
        <v>1911.92</v>
      </c>
    </row>
    <row r="43" spans="5:21" x14ac:dyDescent="0.35">
      <c r="E43" t="s">
        <v>365</v>
      </c>
      <c r="F43" t="s">
        <v>366</v>
      </c>
      <c r="G43">
        <v>43637</v>
      </c>
      <c r="H43" t="s">
        <v>238</v>
      </c>
      <c r="I43" t="s">
        <v>340</v>
      </c>
      <c r="J43" t="s">
        <v>228</v>
      </c>
      <c r="K43" t="s">
        <v>239</v>
      </c>
      <c r="L43" s="44">
        <v>460.81</v>
      </c>
      <c r="N43" t="s">
        <v>365</v>
      </c>
      <c r="O43" t="s">
        <v>366</v>
      </c>
      <c r="P43">
        <v>43830</v>
      </c>
      <c r="Q43" t="s">
        <v>339</v>
      </c>
      <c r="R43" t="s">
        <v>340</v>
      </c>
      <c r="S43" t="s">
        <v>341</v>
      </c>
      <c r="T43" t="s">
        <v>342</v>
      </c>
      <c r="U43" s="44">
        <v>-32571.71</v>
      </c>
    </row>
    <row r="44" spans="5:21" x14ac:dyDescent="0.35">
      <c r="E44" t="s">
        <v>365</v>
      </c>
      <c r="F44" t="s">
        <v>366</v>
      </c>
      <c r="G44">
        <v>43651</v>
      </c>
      <c r="H44" t="s">
        <v>240</v>
      </c>
      <c r="I44" t="s">
        <v>340</v>
      </c>
      <c r="J44" t="s">
        <v>228</v>
      </c>
      <c r="K44" t="s">
        <v>241</v>
      </c>
      <c r="L44" s="44">
        <v>460.81</v>
      </c>
      <c r="N44" t="s">
        <v>365</v>
      </c>
      <c r="O44" t="s">
        <v>366</v>
      </c>
      <c r="P44">
        <v>43830</v>
      </c>
      <c r="Q44" t="s">
        <v>343</v>
      </c>
      <c r="R44" t="s">
        <v>340</v>
      </c>
      <c r="S44" t="s">
        <v>341</v>
      </c>
      <c r="T44" t="s">
        <v>344</v>
      </c>
      <c r="U44" s="44">
        <v>-32949.19</v>
      </c>
    </row>
    <row r="45" spans="5:21" x14ac:dyDescent="0.35">
      <c r="E45" t="s">
        <v>365</v>
      </c>
      <c r="F45" t="s">
        <v>366</v>
      </c>
      <c r="G45">
        <v>43665</v>
      </c>
      <c r="H45" t="s">
        <v>272</v>
      </c>
      <c r="I45" t="s">
        <v>340</v>
      </c>
      <c r="J45" t="s">
        <v>228</v>
      </c>
      <c r="K45" t="s">
        <v>273</v>
      </c>
      <c r="L45" s="44">
        <v>460.81</v>
      </c>
      <c r="N45" t="s">
        <v>365</v>
      </c>
      <c r="O45" t="s">
        <v>366</v>
      </c>
      <c r="P45">
        <v>43830</v>
      </c>
      <c r="Q45" t="s">
        <v>345</v>
      </c>
      <c r="R45" t="s">
        <v>340</v>
      </c>
      <c r="S45" t="s">
        <v>341</v>
      </c>
      <c r="T45" t="s">
        <v>346</v>
      </c>
      <c r="U45" s="44">
        <v>36596.94</v>
      </c>
    </row>
    <row r="46" spans="5:21" x14ac:dyDescent="0.35">
      <c r="E46" t="s">
        <v>365</v>
      </c>
      <c r="F46" t="s">
        <v>366</v>
      </c>
      <c r="G46">
        <v>43679</v>
      </c>
      <c r="H46" t="s">
        <v>274</v>
      </c>
      <c r="I46" t="s">
        <v>340</v>
      </c>
      <c r="J46" t="s">
        <v>228</v>
      </c>
      <c r="K46" t="s">
        <v>275</v>
      </c>
      <c r="L46" s="44">
        <v>460.81</v>
      </c>
      <c r="N46" t="s">
        <v>365</v>
      </c>
      <c r="O46" t="s">
        <v>366</v>
      </c>
      <c r="P46">
        <v>43830</v>
      </c>
      <c r="Q46" t="s">
        <v>347</v>
      </c>
      <c r="R46" t="s">
        <v>340</v>
      </c>
      <c r="S46" t="s">
        <v>341</v>
      </c>
      <c r="T46" t="s">
        <v>348</v>
      </c>
      <c r="U46" s="44">
        <v>25853.94</v>
      </c>
    </row>
    <row r="47" spans="5:21" x14ac:dyDescent="0.35">
      <c r="E47" t="s">
        <v>365</v>
      </c>
      <c r="F47" t="s">
        <v>366</v>
      </c>
      <c r="G47">
        <v>43693</v>
      </c>
      <c r="H47" t="s">
        <v>276</v>
      </c>
      <c r="I47" t="s">
        <v>340</v>
      </c>
      <c r="J47" t="s">
        <v>228</v>
      </c>
      <c r="K47" t="s">
        <v>277</v>
      </c>
      <c r="L47" s="44">
        <v>460.81</v>
      </c>
      <c r="N47" t="s">
        <v>365</v>
      </c>
      <c r="O47" t="s">
        <v>366</v>
      </c>
      <c r="P47">
        <v>43830</v>
      </c>
      <c r="Q47" t="s">
        <v>339</v>
      </c>
      <c r="R47" t="s">
        <v>340</v>
      </c>
      <c r="S47" t="s">
        <v>341</v>
      </c>
      <c r="T47" t="s">
        <v>342</v>
      </c>
      <c r="U47" s="44">
        <v>-3124.66</v>
      </c>
    </row>
    <row r="48" spans="5:21" x14ac:dyDescent="0.35">
      <c r="E48" t="s">
        <v>365</v>
      </c>
      <c r="F48" t="s">
        <v>366</v>
      </c>
      <c r="G48">
        <v>43707</v>
      </c>
      <c r="H48" t="s">
        <v>278</v>
      </c>
      <c r="I48" t="s">
        <v>340</v>
      </c>
      <c r="J48" t="s">
        <v>228</v>
      </c>
      <c r="K48" t="s">
        <v>279</v>
      </c>
      <c r="L48" s="44">
        <v>460.81</v>
      </c>
      <c r="N48" t="s">
        <v>365</v>
      </c>
      <c r="O48" t="s">
        <v>366</v>
      </c>
      <c r="P48">
        <v>43830</v>
      </c>
      <c r="Q48" t="s">
        <v>343</v>
      </c>
      <c r="R48" t="s">
        <v>340</v>
      </c>
      <c r="S48" t="s">
        <v>341</v>
      </c>
      <c r="T48" t="s">
        <v>344</v>
      </c>
      <c r="U48" s="44">
        <v>-5231.58</v>
      </c>
    </row>
    <row r="49" spans="5:21" x14ac:dyDescent="0.35">
      <c r="E49" t="s">
        <v>365</v>
      </c>
      <c r="F49" t="s">
        <v>366</v>
      </c>
      <c r="G49">
        <v>43721</v>
      </c>
      <c r="H49" t="s">
        <v>280</v>
      </c>
      <c r="I49" t="s">
        <v>340</v>
      </c>
      <c r="J49" t="s">
        <v>228</v>
      </c>
      <c r="K49" t="s">
        <v>281</v>
      </c>
      <c r="L49" s="44">
        <v>460.81</v>
      </c>
      <c r="N49" t="s">
        <v>365</v>
      </c>
      <c r="O49" t="s">
        <v>366</v>
      </c>
      <c r="P49">
        <v>43830</v>
      </c>
      <c r="Q49" t="s">
        <v>345</v>
      </c>
      <c r="R49" t="s">
        <v>340</v>
      </c>
      <c r="S49" t="s">
        <v>341</v>
      </c>
      <c r="T49" t="s">
        <v>346</v>
      </c>
      <c r="U49" s="44">
        <v>3555.31</v>
      </c>
    </row>
    <row r="50" spans="5:21" x14ac:dyDescent="0.35">
      <c r="E50" t="s">
        <v>365</v>
      </c>
      <c r="F50" t="s">
        <v>366</v>
      </c>
      <c r="G50">
        <v>43735</v>
      </c>
      <c r="H50" t="s">
        <v>282</v>
      </c>
      <c r="I50" t="s">
        <v>340</v>
      </c>
      <c r="J50" t="s">
        <v>228</v>
      </c>
      <c r="K50" t="s">
        <v>283</v>
      </c>
      <c r="L50" s="44">
        <v>460.81</v>
      </c>
      <c r="N50" t="s">
        <v>365</v>
      </c>
      <c r="O50" t="s">
        <v>366</v>
      </c>
      <c r="P50">
        <v>43830</v>
      </c>
      <c r="Q50" t="s">
        <v>347</v>
      </c>
      <c r="R50" t="s">
        <v>340</v>
      </c>
      <c r="S50" t="s">
        <v>341</v>
      </c>
      <c r="T50" t="s">
        <v>348</v>
      </c>
      <c r="U50" s="44">
        <v>4068.23</v>
      </c>
    </row>
    <row r="51" spans="5:21" x14ac:dyDescent="0.35">
      <c r="E51" t="s">
        <v>365</v>
      </c>
      <c r="F51" t="s">
        <v>366</v>
      </c>
      <c r="G51">
        <v>43749</v>
      </c>
      <c r="H51" t="s">
        <v>284</v>
      </c>
      <c r="I51" t="s">
        <v>340</v>
      </c>
      <c r="J51" t="s">
        <v>228</v>
      </c>
      <c r="K51" t="s">
        <v>285</v>
      </c>
      <c r="L51" s="44">
        <v>460.81</v>
      </c>
      <c r="N51" t="s">
        <v>365</v>
      </c>
      <c r="O51" t="s">
        <v>366</v>
      </c>
      <c r="P51">
        <v>43830</v>
      </c>
      <c r="Q51" t="s">
        <v>339</v>
      </c>
      <c r="R51" t="s">
        <v>340</v>
      </c>
      <c r="S51" t="s">
        <v>341</v>
      </c>
      <c r="T51" t="s">
        <v>342</v>
      </c>
      <c r="U51" s="44">
        <v>-31810.47</v>
      </c>
    </row>
    <row r="52" spans="5:21" x14ac:dyDescent="0.35">
      <c r="E52" t="s">
        <v>365</v>
      </c>
      <c r="F52" t="s">
        <v>366</v>
      </c>
      <c r="G52">
        <v>43763</v>
      </c>
      <c r="H52" t="s">
        <v>286</v>
      </c>
      <c r="I52" t="s">
        <v>340</v>
      </c>
      <c r="J52" t="s">
        <v>228</v>
      </c>
      <c r="K52" t="s">
        <v>287</v>
      </c>
      <c r="L52" s="44">
        <v>460.81</v>
      </c>
      <c r="N52" t="s">
        <v>365</v>
      </c>
      <c r="O52" t="s">
        <v>366</v>
      </c>
      <c r="P52">
        <v>43830</v>
      </c>
      <c r="Q52" t="s">
        <v>343</v>
      </c>
      <c r="R52" t="s">
        <v>340</v>
      </c>
      <c r="S52" t="s">
        <v>341</v>
      </c>
      <c r="T52" t="s">
        <v>344</v>
      </c>
      <c r="U52" s="44">
        <v>-24656.42</v>
      </c>
    </row>
    <row r="53" spans="5:21" x14ac:dyDescent="0.35">
      <c r="E53" t="s">
        <v>365</v>
      </c>
      <c r="F53" t="s">
        <v>366</v>
      </c>
      <c r="G53">
        <v>43777</v>
      </c>
      <c r="H53" t="s">
        <v>288</v>
      </c>
      <c r="I53" t="s">
        <v>340</v>
      </c>
      <c r="J53" t="s">
        <v>228</v>
      </c>
      <c r="K53" t="s">
        <v>289</v>
      </c>
      <c r="L53" s="44">
        <v>460.81</v>
      </c>
      <c r="N53" t="s">
        <v>365</v>
      </c>
      <c r="O53" t="s">
        <v>366</v>
      </c>
      <c r="P53">
        <v>43830</v>
      </c>
      <c r="Q53" t="s">
        <v>343</v>
      </c>
      <c r="R53" t="s">
        <v>340</v>
      </c>
      <c r="S53" t="s">
        <v>341</v>
      </c>
      <c r="T53" t="s">
        <v>344</v>
      </c>
      <c r="U53" s="44">
        <v>-2375.52</v>
      </c>
    </row>
    <row r="54" spans="5:21" x14ac:dyDescent="0.35">
      <c r="E54" t="s">
        <v>365</v>
      </c>
      <c r="F54" t="s">
        <v>366</v>
      </c>
      <c r="G54">
        <v>43791</v>
      </c>
      <c r="H54" t="s">
        <v>290</v>
      </c>
      <c r="I54" t="s">
        <v>340</v>
      </c>
      <c r="J54" t="s">
        <v>228</v>
      </c>
      <c r="K54" t="s">
        <v>291</v>
      </c>
      <c r="L54" s="44">
        <v>460.81</v>
      </c>
      <c r="N54" t="s">
        <v>365</v>
      </c>
      <c r="O54" t="s">
        <v>366</v>
      </c>
      <c r="P54">
        <v>43830</v>
      </c>
      <c r="Q54" t="s">
        <v>345</v>
      </c>
      <c r="R54" t="s">
        <v>340</v>
      </c>
      <c r="S54" t="s">
        <v>341</v>
      </c>
      <c r="T54" t="s">
        <v>346</v>
      </c>
      <c r="U54" s="44">
        <v>36251.9</v>
      </c>
    </row>
    <row r="55" spans="5:21" x14ac:dyDescent="0.35">
      <c r="E55" t="s">
        <v>365</v>
      </c>
      <c r="F55" t="s">
        <v>366</v>
      </c>
      <c r="G55">
        <v>43805</v>
      </c>
      <c r="H55" t="s">
        <v>296</v>
      </c>
      <c r="I55" t="s">
        <v>340</v>
      </c>
      <c r="J55" t="s">
        <v>228</v>
      </c>
      <c r="K55" t="s">
        <v>297</v>
      </c>
      <c r="L55" s="44">
        <v>460.81</v>
      </c>
      <c r="N55" t="s">
        <v>365</v>
      </c>
      <c r="O55" t="s">
        <v>366</v>
      </c>
      <c r="P55">
        <v>43830</v>
      </c>
      <c r="Q55" t="s">
        <v>347</v>
      </c>
      <c r="R55" t="s">
        <v>340</v>
      </c>
      <c r="S55" t="s">
        <v>341</v>
      </c>
      <c r="T55" t="s">
        <v>348</v>
      </c>
      <c r="U55" s="44">
        <v>27267.31</v>
      </c>
    </row>
    <row r="56" spans="5:21" x14ac:dyDescent="0.35">
      <c r="E56" t="s">
        <v>365</v>
      </c>
      <c r="F56" t="s">
        <v>366</v>
      </c>
      <c r="G56">
        <v>43819</v>
      </c>
      <c r="H56" t="s">
        <v>318</v>
      </c>
      <c r="I56" t="s">
        <v>340</v>
      </c>
      <c r="J56" t="s">
        <v>228</v>
      </c>
      <c r="K56" t="s">
        <v>319</v>
      </c>
      <c r="L56" s="44">
        <v>460.81</v>
      </c>
      <c r="N56" t="s">
        <v>365</v>
      </c>
      <c r="O56" t="s">
        <v>366</v>
      </c>
      <c r="P56">
        <v>43830</v>
      </c>
      <c r="Q56" t="s">
        <v>339</v>
      </c>
      <c r="R56" t="s">
        <v>340</v>
      </c>
      <c r="S56" t="s">
        <v>341</v>
      </c>
      <c r="T56" t="s">
        <v>342</v>
      </c>
      <c r="U56" s="44">
        <v>-8962.6</v>
      </c>
    </row>
    <row r="57" spans="5:21" x14ac:dyDescent="0.35">
      <c r="E57" t="s">
        <v>365</v>
      </c>
      <c r="F57" t="s">
        <v>366</v>
      </c>
      <c r="G57">
        <v>43833</v>
      </c>
      <c r="H57" t="s">
        <v>320</v>
      </c>
      <c r="I57" t="s">
        <v>340</v>
      </c>
      <c r="J57" t="s">
        <v>228</v>
      </c>
      <c r="K57" t="s">
        <v>321</v>
      </c>
      <c r="L57" s="44">
        <v>460.81</v>
      </c>
      <c r="N57" t="s">
        <v>365</v>
      </c>
      <c r="O57" t="s">
        <v>366</v>
      </c>
      <c r="P57">
        <v>43830</v>
      </c>
      <c r="Q57" t="s">
        <v>343</v>
      </c>
      <c r="R57" t="s">
        <v>340</v>
      </c>
      <c r="S57" t="s">
        <v>341</v>
      </c>
      <c r="T57" t="s">
        <v>344</v>
      </c>
      <c r="U57" s="44">
        <v>-6559.32</v>
      </c>
    </row>
    <row r="58" spans="5:21" x14ac:dyDescent="0.35">
      <c r="E58" t="s">
        <v>365</v>
      </c>
      <c r="F58" t="s">
        <v>366</v>
      </c>
      <c r="G58">
        <v>43847</v>
      </c>
      <c r="H58" t="s">
        <v>322</v>
      </c>
      <c r="I58" t="s">
        <v>340</v>
      </c>
      <c r="J58" t="s">
        <v>228</v>
      </c>
      <c r="K58" t="s">
        <v>323</v>
      </c>
      <c r="L58" s="44">
        <v>394.98</v>
      </c>
      <c r="N58" t="s">
        <v>365</v>
      </c>
      <c r="O58" t="s">
        <v>366</v>
      </c>
      <c r="P58">
        <v>43830</v>
      </c>
      <c r="Q58" t="s">
        <v>345</v>
      </c>
      <c r="R58" t="s">
        <v>340</v>
      </c>
      <c r="S58" t="s">
        <v>341</v>
      </c>
      <c r="T58" t="s">
        <v>346</v>
      </c>
      <c r="U58" s="44">
        <v>9928.3700000000008</v>
      </c>
    </row>
    <row r="59" spans="5:21" x14ac:dyDescent="0.35">
      <c r="E59" t="s">
        <v>365</v>
      </c>
      <c r="F59" t="s">
        <v>366</v>
      </c>
      <c r="G59">
        <v>43861</v>
      </c>
      <c r="H59" t="s">
        <v>324</v>
      </c>
      <c r="I59" t="s">
        <v>340</v>
      </c>
      <c r="J59" t="s">
        <v>228</v>
      </c>
      <c r="K59" t="s">
        <v>325</v>
      </c>
      <c r="L59" s="44">
        <v>394.98</v>
      </c>
      <c r="N59" t="s">
        <v>365</v>
      </c>
      <c r="O59" t="s">
        <v>366</v>
      </c>
      <c r="P59">
        <v>43830</v>
      </c>
      <c r="Q59" t="s">
        <v>347</v>
      </c>
      <c r="R59" t="s">
        <v>340</v>
      </c>
      <c r="S59" t="s">
        <v>341</v>
      </c>
      <c r="T59" t="s">
        <v>348</v>
      </c>
      <c r="U59" s="44">
        <v>7404.45</v>
      </c>
    </row>
    <row r="60" spans="5:21" x14ac:dyDescent="0.35">
      <c r="E60" t="s">
        <v>365</v>
      </c>
      <c r="F60" t="s">
        <v>366</v>
      </c>
      <c r="G60">
        <v>43875</v>
      </c>
      <c r="H60" t="s">
        <v>328</v>
      </c>
      <c r="I60" t="s">
        <v>340</v>
      </c>
      <c r="J60" t="s">
        <v>228</v>
      </c>
      <c r="K60" t="s">
        <v>329</v>
      </c>
      <c r="L60" s="44">
        <v>394.98</v>
      </c>
      <c r="N60" t="s">
        <v>365</v>
      </c>
      <c r="O60" t="s">
        <v>366</v>
      </c>
      <c r="P60">
        <v>43830</v>
      </c>
      <c r="Q60" t="s">
        <v>343</v>
      </c>
      <c r="R60" t="s">
        <v>340</v>
      </c>
      <c r="S60" t="s">
        <v>341</v>
      </c>
      <c r="T60" t="s">
        <v>344</v>
      </c>
      <c r="U60" s="44">
        <v>-24733.5</v>
      </c>
    </row>
    <row r="61" spans="5:21" x14ac:dyDescent="0.35">
      <c r="E61" t="s">
        <v>365</v>
      </c>
      <c r="F61" t="s">
        <v>366</v>
      </c>
      <c r="G61">
        <v>43889</v>
      </c>
      <c r="H61" t="s">
        <v>330</v>
      </c>
      <c r="I61" t="s">
        <v>340</v>
      </c>
      <c r="J61" t="s">
        <v>228</v>
      </c>
      <c r="K61" t="s">
        <v>331</v>
      </c>
      <c r="L61" s="44">
        <v>394.98</v>
      </c>
      <c r="N61" t="s">
        <v>365</v>
      </c>
      <c r="O61" t="s">
        <v>366</v>
      </c>
      <c r="P61">
        <v>43830</v>
      </c>
      <c r="Q61" t="s">
        <v>345</v>
      </c>
      <c r="R61" t="s">
        <v>340</v>
      </c>
      <c r="S61" t="s">
        <v>341</v>
      </c>
      <c r="T61" t="s">
        <v>346</v>
      </c>
      <c r="U61" s="44">
        <v>17852.36</v>
      </c>
    </row>
    <row r="62" spans="5:21" x14ac:dyDescent="0.35">
      <c r="E62" t="s">
        <v>365</v>
      </c>
      <c r="F62" t="s">
        <v>366</v>
      </c>
      <c r="G62">
        <v>43903</v>
      </c>
      <c r="H62" t="s">
        <v>332</v>
      </c>
      <c r="I62" t="s">
        <v>340</v>
      </c>
      <c r="J62" t="s">
        <v>228</v>
      </c>
      <c r="K62" t="s">
        <v>333</v>
      </c>
      <c r="L62" s="44">
        <v>460.81</v>
      </c>
      <c r="N62" t="s">
        <v>365</v>
      </c>
      <c r="O62" t="s">
        <v>366</v>
      </c>
      <c r="P62">
        <v>43830</v>
      </c>
      <c r="Q62" t="s">
        <v>347</v>
      </c>
      <c r="R62" t="s">
        <v>340</v>
      </c>
      <c r="S62" t="s">
        <v>341</v>
      </c>
      <c r="T62" t="s">
        <v>348</v>
      </c>
      <c r="U62" s="44">
        <v>22677.58</v>
      </c>
    </row>
    <row r="63" spans="5:21" x14ac:dyDescent="0.35">
      <c r="E63" t="s">
        <v>365</v>
      </c>
      <c r="F63" t="s">
        <v>366</v>
      </c>
      <c r="G63">
        <v>43917</v>
      </c>
      <c r="H63" t="s">
        <v>334</v>
      </c>
      <c r="I63" t="s">
        <v>340</v>
      </c>
      <c r="J63" t="s">
        <v>228</v>
      </c>
      <c r="K63" t="s">
        <v>335</v>
      </c>
      <c r="L63" s="44">
        <v>460.81</v>
      </c>
      <c r="N63" t="s">
        <v>365</v>
      </c>
      <c r="O63" t="s">
        <v>366</v>
      </c>
      <c r="P63">
        <v>43830</v>
      </c>
      <c r="Q63" t="s">
        <v>349</v>
      </c>
      <c r="R63" t="s">
        <v>340</v>
      </c>
      <c r="S63" t="s">
        <v>341</v>
      </c>
      <c r="T63" t="s">
        <v>350</v>
      </c>
      <c r="U63" s="44">
        <v>-16516.72</v>
      </c>
    </row>
    <row r="64" spans="5:21" x14ac:dyDescent="0.35">
      <c r="E64" t="s">
        <v>365</v>
      </c>
      <c r="F64" t="s">
        <v>366</v>
      </c>
      <c r="G64">
        <v>43567</v>
      </c>
      <c r="H64" t="s">
        <v>227</v>
      </c>
      <c r="I64" t="s">
        <v>340</v>
      </c>
      <c r="J64" t="s">
        <v>228</v>
      </c>
      <c r="K64" t="s">
        <v>229</v>
      </c>
      <c r="L64" s="44">
        <v>7268.76</v>
      </c>
    </row>
    <row r="65" spans="5:12" x14ac:dyDescent="0.35">
      <c r="E65" t="s">
        <v>365</v>
      </c>
      <c r="F65" t="s">
        <v>366</v>
      </c>
      <c r="G65">
        <v>43581</v>
      </c>
      <c r="H65" t="s">
        <v>230</v>
      </c>
      <c r="I65" t="s">
        <v>340</v>
      </c>
      <c r="J65" t="s">
        <v>228</v>
      </c>
      <c r="K65" t="s">
        <v>231</v>
      </c>
      <c r="L65" s="44">
        <v>7268.78</v>
      </c>
    </row>
    <row r="66" spans="5:12" x14ac:dyDescent="0.35">
      <c r="E66" t="s">
        <v>365</v>
      </c>
      <c r="F66" t="s">
        <v>366</v>
      </c>
      <c r="G66">
        <v>43595</v>
      </c>
      <c r="H66" t="s">
        <v>232</v>
      </c>
      <c r="I66" t="s">
        <v>340</v>
      </c>
      <c r="J66" t="s">
        <v>228</v>
      </c>
      <c r="K66" t="s">
        <v>233</v>
      </c>
      <c r="L66" s="44">
        <v>7268.77</v>
      </c>
    </row>
    <row r="67" spans="5:12" x14ac:dyDescent="0.35">
      <c r="E67" t="s">
        <v>365</v>
      </c>
      <c r="F67" t="s">
        <v>366</v>
      </c>
      <c r="G67">
        <v>43609</v>
      </c>
      <c r="H67" t="s">
        <v>234</v>
      </c>
      <c r="I67" t="s">
        <v>340</v>
      </c>
      <c r="J67" t="s">
        <v>228</v>
      </c>
      <c r="K67" t="s">
        <v>235</v>
      </c>
      <c r="L67" s="44">
        <v>7268.77</v>
      </c>
    </row>
    <row r="68" spans="5:12" x14ac:dyDescent="0.35">
      <c r="E68" t="s">
        <v>365</v>
      </c>
      <c r="F68" t="s">
        <v>366</v>
      </c>
      <c r="G68">
        <v>43623</v>
      </c>
      <c r="H68" t="s">
        <v>236</v>
      </c>
      <c r="I68" t="s">
        <v>340</v>
      </c>
      <c r="J68" t="s">
        <v>228</v>
      </c>
      <c r="K68" t="s">
        <v>237</v>
      </c>
      <c r="L68" s="44">
        <v>7268.8</v>
      </c>
    </row>
    <row r="69" spans="5:12" x14ac:dyDescent="0.35">
      <c r="E69" t="s">
        <v>365</v>
      </c>
      <c r="F69" t="s">
        <v>366</v>
      </c>
      <c r="G69">
        <v>43637</v>
      </c>
      <c r="H69" t="s">
        <v>238</v>
      </c>
      <c r="I69" t="s">
        <v>340</v>
      </c>
      <c r="J69" t="s">
        <v>228</v>
      </c>
      <c r="K69" t="s">
        <v>239</v>
      </c>
      <c r="L69" s="44">
        <v>7268.79</v>
      </c>
    </row>
    <row r="70" spans="5:12" x14ac:dyDescent="0.35">
      <c r="E70" t="s">
        <v>365</v>
      </c>
      <c r="F70" t="s">
        <v>366</v>
      </c>
      <c r="G70">
        <v>43651</v>
      </c>
      <c r="H70" t="s">
        <v>240</v>
      </c>
      <c r="I70" t="s">
        <v>340</v>
      </c>
      <c r="J70" t="s">
        <v>228</v>
      </c>
      <c r="K70" t="s">
        <v>241</v>
      </c>
      <c r="L70" s="44">
        <v>10110.5</v>
      </c>
    </row>
    <row r="71" spans="5:12" x14ac:dyDescent="0.35">
      <c r="E71" t="s">
        <v>365</v>
      </c>
      <c r="F71" t="s">
        <v>366</v>
      </c>
      <c r="G71">
        <v>43665</v>
      </c>
      <c r="H71" t="s">
        <v>272</v>
      </c>
      <c r="I71" t="s">
        <v>340</v>
      </c>
      <c r="J71" t="s">
        <v>228</v>
      </c>
      <c r="K71" t="s">
        <v>273</v>
      </c>
      <c r="L71" s="44">
        <v>6517.72</v>
      </c>
    </row>
    <row r="72" spans="5:12" x14ac:dyDescent="0.35">
      <c r="E72" t="s">
        <v>365</v>
      </c>
      <c r="F72" t="s">
        <v>366</v>
      </c>
      <c r="G72">
        <v>43679</v>
      </c>
      <c r="H72" t="s">
        <v>274</v>
      </c>
      <c r="I72" t="s">
        <v>340</v>
      </c>
      <c r="J72" t="s">
        <v>228</v>
      </c>
      <c r="K72" t="s">
        <v>275</v>
      </c>
      <c r="L72" s="44">
        <v>6517.71</v>
      </c>
    </row>
    <row r="73" spans="5:12" x14ac:dyDescent="0.35">
      <c r="E73" t="s">
        <v>365</v>
      </c>
      <c r="F73" t="s">
        <v>366</v>
      </c>
      <c r="G73">
        <v>43693</v>
      </c>
      <c r="H73" t="s">
        <v>276</v>
      </c>
      <c r="I73" t="s">
        <v>340</v>
      </c>
      <c r="J73" t="s">
        <v>228</v>
      </c>
      <c r="K73" t="s">
        <v>277</v>
      </c>
      <c r="L73" s="44">
        <v>6517.7</v>
      </c>
    </row>
    <row r="74" spans="5:12" x14ac:dyDescent="0.35">
      <c r="E74" t="s">
        <v>365</v>
      </c>
      <c r="F74" t="s">
        <v>366</v>
      </c>
      <c r="G74">
        <v>43707</v>
      </c>
      <c r="H74" t="s">
        <v>278</v>
      </c>
      <c r="I74" t="s">
        <v>340</v>
      </c>
      <c r="J74" t="s">
        <v>228</v>
      </c>
      <c r="K74" t="s">
        <v>279</v>
      </c>
      <c r="L74" s="44">
        <v>6517.71</v>
      </c>
    </row>
    <row r="75" spans="5:12" x14ac:dyDescent="0.35">
      <c r="E75" t="s">
        <v>365</v>
      </c>
      <c r="F75" t="s">
        <v>366</v>
      </c>
      <c r="G75">
        <v>43721</v>
      </c>
      <c r="H75" t="s">
        <v>280</v>
      </c>
      <c r="I75" t="s">
        <v>340</v>
      </c>
      <c r="J75" t="s">
        <v>228</v>
      </c>
      <c r="K75" t="s">
        <v>281</v>
      </c>
      <c r="L75" s="44">
        <v>6517.68</v>
      </c>
    </row>
    <row r="76" spans="5:12" x14ac:dyDescent="0.35">
      <c r="E76" t="s">
        <v>365</v>
      </c>
      <c r="F76" t="s">
        <v>366</v>
      </c>
      <c r="G76">
        <v>43735</v>
      </c>
      <c r="H76" t="s">
        <v>282</v>
      </c>
      <c r="I76" t="s">
        <v>340</v>
      </c>
      <c r="J76" t="s">
        <v>228</v>
      </c>
      <c r="K76" t="s">
        <v>283</v>
      </c>
      <c r="L76" s="44">
        <v>6517.71</v>
      </c>
    </row>
    <row r="77" spans="5:12" x14ac:dyDescent="0.35">
      <c r="E77" t="s">
        <v>365</v>
      </c>
      <c r="F77" t="s">
        <v>366</v>
      </c>
      <c r="G77">
        <v>43749</v>
      </c>
      <c r="H77" t="s">
        <v>284</v>
      </c>
      <c r="I77" t="s">
        <v>340</v>
      </c>
      <c r="J77" t="s">
        <v>228</v>
      </c>
      <c r="K77" t="s">
        <v>285</v>
      </c>
      <c r="L77" s="44">
        <v>6517.73</v>
      </c>
    </row>
    <row r="78" spans="5:12" x14ac:dyDescent="0.35">
      <c r="E78" t="s">
        <v>365</v>
      </c>
      <c r="F78" t="s">
        <v>366</v>
      </c>
      <c r="G78">
        <v>43763</v>
      </c>
      <c r="H78" t="s">
        <v>286</v>
      </c>
      <c r="I78" t="s">
        <v>340</v>
      </c>
      <c r="J78" t="s">
        <v>228</v>
      </c>
      <c r="K78" t="s">
        <v>287</v>
      </c>
      <c r="L78" s="44">
        <v>6517.71</v>
      </c>
    </row>
    <row r="79" spans="5:12" x14ac:dyDescent="0.35">
      <c r="E79" t="s">
        <v>365</v>
      </c>
      <c r="F79" t="s">
        <v>366</v>
      </c>
      <c r="G79">
        <v>43777</v>
      </c>
      <c r="H79" t="s">
        <v>288</v>
      </c>
      <c r="I79" t="s">
        <v>340</v>
      </c>
      <c r="J79" t="s">
        <v>228</v>
      </c>
      <c r="K79" t="s">
        <v>289</v>
      </c>
      <c r="L79" s="44">
        <v>6517.71</v>
      </c>
    </row>
    <row r="80" spans="5:12" x14ac:dyDescent="0.35">
      <c r="E80" t="s">
        <v>365</v>
      </c>
      <c r="F80" t="s">
        <v>366</v>
      </c>
      <c r="G80">
        <v>43791</v>
      </c>
      <c r="H80" t="s">
        <v>290</v>
      </c>
      <c r="I80" t="s">
        <v>340</v>
      </c>
      <c r="J80" t="s">
        <v>228</v>
      </c>
      <c r="K80" t="s">
        <v>291</v>
      </c>
      <c r="L80" s="44">
        <v>6517.69</v>
      </c>
    </row>
    <row r="81" spans="5:12" x14ac:dyDescent="0.35">
      <c r="E81" t="s">
        <v>365</v>
      </c>
      <c r="F81" t="s">
        <v>366</v>
      </c>
      <c r="G81">
        <v>43805</v>
      </c>
      <c r="H81" t="s">
        <v>296</v>
      </c>
      <c r="I81" t="s">
        <v>340</v>
      </c>
      <c r="J81" t="s">
        <v>228</v>
      </c>
      <c r="K81" t="s">
        <v>297</v>
      </c>
      <c r="L81" s="44">
        <v>6517.72</v>
      </c>
    </row>
    <row r="82" spans="5:12" x14ac:dyDescent="0.35">
      <c r="E82" t="s">
        <v>365</v>
      </c>
      <c r="F82" t="s">
        <v>366</v>
      </c>
      <c r="G82">
        <v>43809</v>
      </c>
      <c r="H82" t="s">
        <v>302</v>
      </c>
      <c r="I82" t="s">
        <v>340</v>
      </c>
      <c r="J82" t="s">
        <v>228</v>
      </c>
      <c r="K82" t="s">
        <v>303</v>
      </c>
      <c r="L82" s="44">
        <v>100</v>
      </c>
    </row>
    <row r="83" spans="5:12" x14ac:dyDescent="0.35">
      <c r="E83" t="s">
        <v>365</v>
      </c>
      <c r="F83" t="s">
        <v>366</v>
      </c>
      <c r="G83">
        <v>43819</v>
      </c>
      <c r="H83" t="s">
        <v>318</v>
      </c>
      <c r="I83" t="s">
        <v>340</v>
      </c>
      <c r="J83" t="s">
        <v>228</v>
      </c>
      <c r="K83" t="s">
        <v>319</v>
      </c>
      <c r="L83" s="44">
        <v>6517.72</v>
      </c>
    </row>
    <row r="84" spans="5:12" x14ac:dyDescent="0.35">
      <c r="E84" t="s">
        <v>365</v>
      </c>
      <c r="F84" t="s">
        <v>366</v>
      </c>
      <c r="G84">
        <v>43833</v>
      </c>
      <c r="H84" t="s">
        <v>320</v>
      </c>
      <c r="I84" t="s">
        <v>340</v>
      </c>
      <c r="J84" t="s">
        <v>228</v>
      </c>
      <c r="K84" t="s">
        <v>321</v>
      </c>
      <c r="L84" s="44">
        <v>6517.73</v>
      </c>
    </row>
    <row r="85" spans="5:12" x14ac:dyDescent="0.35">
      <c r="E85" t="s">
        <v>365</v>
      </c>
      <c r="F85" t="s">
        <v>366</v>
      </c>
      <c r="G85">
        <v>43847</v>
      </c>
      <c r="H85" t="s">
        <v>322</v>
      </c>
      <c r="I85" t="s">
        <v>340</v>
      </c>
      <c r="J85" t="s">
        <v>228</v>
      </c>
      <c r="K85" t="s">
        <v>323</v>
      </c>
      <c r="L85" s="44">
        <v>6667.21</v>
      </c>
    </row>
    <row r="86" spans="5:12" x14ac:dyDescent="0.35">
      <c r="E86" t="s">
        <v>365</v>
      </c>
      <c r="F86" t="s">
        <v>366</v>
      </c>
      <c r="G86">
        <v>43861</v>
      </c>
      <c r="H86" t="s">
        <v>324</v>
      </c>
      <c r="I86" t="s">
        <v>340</v>
      </c>
      <c r="J86" t="s">
        <v>228</v>
      </c>
      <c r="K86" t="s">
        <v>325</v>
      </c>
      <c r="L86" s="44">
        <v>6703.69</v>
      </c>
    </row>
    <row r="87" spans="5:12" x14ac:dyDescent="0.35">
      <c r="E87" t="s">
        <v>365</v>
      </c>
      <c r="F87" t="s">
        <v>366</v>
      </c>
      <c r="G87">
        <v>43875</v>
      </c>
      <c r="H87" t="s">
        <v>328</v>
      </c>
      <c r="I87" t="s">
        <v>340</v>
      </c>
      <c r="J87" t="s">
        <v>228</v>
      </c>
      <c r="K87" t="s">
        <v>329</v>
      </c>
      <c r="L87" s="44">
        <v>6703.7</v>
      </c>
    </row>
    <row r="88" spans="5:12" x14ac:dyDescent="0.35">
      <c r="E88" t="s">
        <v>365</v>
      </c>
      <c r="F88" t="s">
        <v>366</v>
      </c>
      <c r="G88">
        <v>43889</v>
      </c>
      <c r="H88" t="s">
        <v>330</v>
      </c>
      <c r="I88" t="s">
        <v>340</v>
      </c>
      <c r="J88" t="s">
        <v>228</v>
      </c>
      <c r="K88" t="s">
        <v>331</v>
      </c>
      <c r="L88" s="44">
        <v>6703.7</v>
      </c>
    </row>
    <row r="89" spans="5:12" x14ac:dyDescent="0.35">
      <c r="E89" t="s">
        <v>365</v>
      </c>
      <c r="F89" t="s">
        <v>366</v>
      </c>
      <c r="G89">
        <v>43903</v>
      </c>
      <c r="H89" t="s">
        <v>332</v>
      </c>
      <c r="I89" t="s">
        <v>340</v>
      </c>
      <c r="J89" t="s">
        <v>228</v>
      </c>
      <c r="K89" t="s">
        <v>333</v>
      </c>
      <c r="L89" s="44">
        <v>6703.71</v>
      </c>
    </row>
    <row r="90" spans="5:12" x14ac:dyDescent="0.35">
      <c r="E90" t="s">
        <v>365</v>
      </c>
      <c r="F90" t="s">
        <v>366</v>
      </c>
      <c r="G90">
        <v>43917</v>
      </c>
      <c r="H90" t="s">
        <v>334</v>
      </c>
      <c r="I90" t="s">
        <v>340</v>
      </c>
      <c r="J90" t="s">
        <v>228</v>
      </c>
      <c r="K90" t="s">
        <v>335</v>
      </c>
      <c r="L90" s="44">
        <v>10547.69</v>
      </c>
    </row>
    <row r="91" spans="5:12" x14ac:dyDescent="0.35">
      <c r="E91" t="s">
        <v>365</v>
      </c>
      <c r="F91" t="s">
        <v>366</v>
      </c>
      <c r="G91">
        <v>43567</v>
      </c>
      <c r="H91" t="s">
        <v>227</v>
      </c>
      <c r="I91" t="s">
        <v>340</v>
      </c>
      <c r="J91" t="s">
        <v>228</v>
      </c>
      <c r="K91" t="s">
        <v>229</v>
      </c>
      <c r="L91" s="44">
        <v>1900.81</v>
      </c>
    </row>
    <row r="92" spans="5:12" x14ac:dyDescent="0.35">
      <c r="E92" t="s">
        <v>365</v>
      </c>
      <c r="F92" t="s">
        <v>366</v>
      </c>
      <c r="G92">
        <v>43581</v>
      </c>
      <c r="H92" t="s">
        <v>230</v>
      </c>
      <c r="I92" t="s">
        <v>340</v>
      </c>
      <c r="J92" t="s">
        <v>228</v>
      </c>
      <c r="K92" t="s">
        <v>231</v>
      </c>
      <c r="L92" s="44">
        <v>1900.8</v>
      </c>
    </row>
    <row r="93" spans="5:12" x14ac:dyDescent="0.35">
      <c r="E93" t="s">
        <v>365</v>
      </c>
      <c r="F93" t="s">
        <v>366</v>
      </c>
      <c r="G93">
        <v>43595</v>
      </c>
      <c r="H93" t="s">
        <v>232</v>
      </c>
      <c r="I93" t="s">
        <v>340</v>
      </c>
      <c r="J93" t="s">
        <v>228</v>
      </c>
      <c r="K93" t="s">
        <v>233</v>
      </c>
      <c r="L93" s="44">
        <v>2433.0700000000002</v>
      </c>
    </row>
    <row r="94" spans="5:12" x14ac:dyDescent="0.35">
      <c r="E94" t="s">
        <v>365</v>
      </c>
      <c r="F94" t="s">
        <v>366</v>
      </c>
      <c r="G94">
        <v>43609</v>
      </c>
      <c r="H94" t="s">
        <v>234</v>
      </c>
      <c r="I94" t="s">
        <v>340</v>
      </c>
      <c r="J94" t="s">
        <v>228</v>
      </c>
      <c r="K94" t="s">
        <v>235</v>
      </c>
      <c r="L94" s="44">
        <v>2433.0700000000002</v>
      </c>
    </row>
    <row r="95" spans="5:12" x14ac:dyDescent="0.35">
      <c r="E95" t="s">
        <v>365</v>
      </c>
      <c r="F95" t="s">
        <v>366</v>
      </c>
      <c r="G95">
        <v>43623</v>
      </c>
      <c r="H95" t="s">
        <v>236</v>
      </c>
      <c r="I95" t="s">
        <v>340</v>
      </c>
      <c r="J95" t="s">
        <v>228</v>
      </c>
      <c r="K95" t="s">
        <v>237</v>
      </c>
      <c r="L95" s="44">
        <v>2433.0700000000002</v>
      </c>
    </row>
    <row r="96" spans="5:12" x14ac:dyDescent="0.35">
      <c r="E96" t="s">
        <v>365</v>
      </c>
      <c r="F96" t="s">
        <v>366</v>
      </c>
      <c r="G96">
        <v>43637</v>
      </c>
      <c r="H96" t="s">
        <v>238</v>
      </c>
      <c r="I96" t="s">
        <v>340</v>
      </c>
      <c r="J96" t="s">
        <v>228</v>
      </c>
      <c r="K96" t="s">
        <v>239</v>
      </c>
      <c r="L96" s="44">
        <v>2433.0700000000002</v>
      </c>
    </row>
    <row r="97" spans="5:12" x14ac:dyDescent="0.35">
      <c r="E97" t="s">
        <v>365</v>
      </c>
      <c r="F97" t="s">
        <v>366</v>
      </c>
      <c r="G97">
        <v>43651</v>
      </c>
      <c r="H97" t="s">
        <v>240</v>
      </c>
      <c r="I97" t="s">
        <v>340</v>
      </c>
      <c r="J97" t="s">
        <v>228</v>
      </c>
      <c r="K97" t="s">
        <v>241</v>
      </c>
      <c r="L97" s="44">
        <v>2433.06</v>
      </c>
    </row>
    <row r="98" spans="5:12" x14ac:dyDescent="0.35">
      <c r="E98" t="s">
        <v>365</v>
      </c>
      <c r="F98" t="s">
        <v>366</v>
      </c>
      <c r="G98">
        <v>43664</v>
      </c>
      <c r="H98" t="s">
        <v>244</v>
      </c>
      <c r="I98" t="s">
        <v>340</v>
      </c>
      <c r="J98" t="s">
        <v>228</v>
      </c>
      <c r="K98" t="s">
        <v>245</v>
      </c>
      <c r="L98" s="44">
        <v>40</v>
      </c>
    </row>
    <row r="99" spans="5:12" x14ac:dyDescent="0.35">
      <c r="E99" t="s">
        <v>365</v>
      </c>
      <c r="F99" t="s">
        <v>366</v>
      </c>
      <c r="G99">
        <v>43665</v>
      </c>
      <c r="H99" t="s">
        <v>272</v>
      </c>
      <c r="I99" t="s">
        <v>340</v>
      </c>
      <c r="J99" t="s">
        <v>228</v>
      </c>
      <c r="K99" t="s">
        <v>273</v>
      </c>
      <c r="L99" s="44">
        <v>2433.08</v>
      </c>
    </row>
    <row r="100" spans="5:12" x14ac:dyDescent="0.35">
      <c r="E100" t="s">
        <v>365</v>
      </c>
      <c r="F100" t="s">
        <v>366</v>
      </c>
      <c r="G100">
        <v>43679</v>
      </c>
      <c r="H100" t="s">
        <v>274</v>
      </c>
      <c r="I100" t="s">
        <v>340</v>
      </c>
      <c r="J100" t="s">
        <v>228</v>
      </c>
      <c r="K100" t="s">
        <v>275</v>
      </c>
      <c r="L100" s="44">
        <v>2433.0700000000002</v>
      </c>
    </row>
    <row r="101" spans="5:12" x14ac:dyDescent="0.35">
      <c r="E101" t="s">
        <v>365</v>
      </c>
      <c r="F101" t="s">
        <v>366</v>
      </c>
      <c r="G101">
        <v>43693</v>
      </c>
      <c r="H101" t="s">
        <v>276</v>
      </c>
      <c r="I101" t="s">
        <v>340</v>
      </c>
      <c r="J101" t="s">
        <v>228</v>
      </c>
      <c r="K101" t="s">
        <v>277</v>
      </c>
      <c r="L101" s="44">
        <v>2433.08</v>
      </c>
    </row>
    <row r="102" spans="5:12" x14ac:dyDescent="0.35">
      <c r="E102" t="s">
        <v>365</v>
      </c>
      <c r="F102" t="s">
        <v>366</v>
      </c>
      <c r="G102">
        <v>43707</v>
      </c>
      <c r="H102" t="s">
        <v>278</v>
      </c>
      <c r="I102" t="s">
        <v>340</v>
      </c>
      <c r="J102" t="s">
        <v>228</v>
      </c>
      <c r="K102" t="s">
        <v>279</v>
      </c>
      <c r="L102" s="44">
        <v>2433.0700000000002</v>
      </c>
    </row>
    <row r="103" spans="5:12" x14ac:dyDescent="0.35">
      <c r="E103" t="s">
        <v>365</v>
      </c>
      <c r="F103" t="s">
        <v>366</v>
      </c>
      <c r="G103">
        <v>43721</v>
      </c>
      <c r="H103" t="s">
        <v>280</v>
      </c>
      <c r="I103" t="s">
        <v>340</v>
      </c>
      <c r="J103" t="s">
        <v>228</v>
      </c>
      <c r="K103" t="s">
        <v>281</v>
      </c>
      <c r="L103" s="44">
        <v>2433.0700000000002</v>
      </c>
    </row>
    <row r="104" spans="5:12" x14ac:dyDescent="0.35">
      <c r="E104" t="s">
        <v>365</v>
      </c>
      <c r="F104" t="s">
        <v>366</v>
      </c>
      <c r="G104">
        <v>43735</v>
      </c>
      <c r="H104" t="s">
        <v>282</v>
      </c>
      <c r="I104" t="s">
        <v>340</v>
      </c>
      <c r="J104" t="s">
        <v>228</v>
      </c>
      <c r="K104" t="s">
        <v>283</v>
      </c>
      <c r="L104" s="44">
        <v>2433.08</v>
      </c>
    </row>
    <row r="105" spans="5:12" x14ac:dyDescent="0.35">
      <c r="E105" t="s">
        <v>365</v>
      </c>
      <c r="F105" t="s">
        <v>366</v>
      </c>
      <c r="G105">
        <v>43749</v>
      </c>
      <c r="H105" t="s">
        <v>284</v>
      </c>
      <c r="I105" t="s">
        <v>340</v>
      </c>
      <c r="J105" t="s">
        <v>228</v>
      </c>
      <c r="K105" t="s">
        <v>285</v>
      </c>
      <c r="L105" s="44">
        <v>2433.0700000000002</v>
      </c>
    </row>
    <row r="106" spans="5:12" x14ac:dyDescent="0.35">
      <c r="E106" t="s">
        <v>365</v>
      </c>
      <c r="F106" t="s">
        <v>366</v>
      </c>
      <c r="G106">
        <v>43763</v>
      </c>
      <c r="H106" t="s">
        <v>286</v>
      </c>
      <c r="I106" t="s">
        <v>340</v>
      </c>
      <c r="J106" t="s">
        <v>228</v>
      </c>
      <c r="K106" t="s">
        <v>287</v>
      </c>
      <c r="L106" s="44">
        <v>2433.08</v>
      </c>
    </row>
    <row r="107" spans="5:12" x14ac:dyDescent="0.35">
      <c r="E107" t="s">
        <v>365</v>
      </c>
      <c r="F107" t="s">
        <v>366</v>
      </c>
      <c r="G107">
        <v>43777</v>
      </c>
      <c r="H107" t="s">
        <v>288</v>
      </c>
      <c r="I107" t="s">
        <v>340</v>
      </c>
      <c r="J107" t="s">
        <v>228</v>
      </c>
      <c r="K107" t="s">
        <v>289</v>
      </c>
      <c r="L107" s="44">
        <v>2433.0700000000002</v>
      </c>
    </row>
    <row r="108" spans="5:12" x14ac:dyDescent="0.35">
      <c r="E108" t="s">
        <v>365</v>
      </c>
      <c r="F108" t="s">
        <v>366</v>
      </c>
      <c r="G108">
        <v>43791</v>
      </c>
      <c r="H108" t="s">
        <v>290</v>
      </c>
      <c r="I108" t="s">
        <v>340</v>
      </c>
      <c r="J108" t="s">
        <v>228</v>
      </c>
      <c r="K108" t="s">
        <v>291</v>
      </c>
      <c r="L108" s="44">
        <v>2433.0700000000002</v>
      </c>
    </row>
    <row r="109" spans="5:12" x14ac:dyDescent="0.35">
      <c r="E109" t="s">
        <v>365</v>
      </c>
      <c r="F109" t="s">
        <v>366</v>
      </c>
      <c r="G109">
        <v>43805</v>
      </c>
      <c r="H109" t="s">
        <v>296</v>
      </c>
      <c r="I109" t="s">
        <v>340</v>
      </c>
      <c r="J109" t="s">
        <v>228</v>
      </c>
      <c r="K109" t="s">
        <v>297</v>
      </c>
      <c r="L109" s="44">
        <v>1901.17</v>
      </c>
    </row>
    <row r="110" spans="5:12" x14ac:dyDescent="0.35">
      <c r="E110" t="s">
        <v>365</v>
      </c>
      <c r="F110" t="s">
        <v>366</v>
      </c>
      <c r="G110">
        <v>43809</v>
      </c>
      <c r="H110" t="s">
        <v>304</v>
      </c>
      <c r="I110" t="s">
        <v>340</v>
      </c>
      <c r="J110" t="s">
        <v>228</v>
      </c>
      <c r="K110" t="s">
        <v>305</v>
      </c>
      <c r="L110" s="44">
        <v>20</v>
      </c>
    </row>
    <row r="111" spans="5:12" x14ac:dyDescent="0.35">
      <c r="E111" t="s">
        <v>365</v>
      </c>
      <c r="F111" t="s">
        <v>366</v>
      </c>
      <c r="G111">
        <v>43819</v>
      </c>
      <c r="H111" t="s">
        <v>318</v>
      </c>
      <c r="I111" t="s">
        <v>340</v>
      </c>
      <c r="J111" t="s">
        <v>228</v>
      </c>
      <c r="K111" t="s">
        <v>319</v>
      </c>
      <c r="L111" s="44">
        <v>1811.88</v>
      </c>
    </row>
    <row r="112" spans="5:12" x14ac:dyDescent="0.35">
      <c r="E112" t="s">
        <v>365</v>
      </c>
      <c r="F112" t="s">
        <v>366</v>
      </c>
      <c r="G112">
        <v>43833</v>
      </c>
      <c r="H112" t="s">
        <v>320</v>
      </c>
      <c r="I112" t="s">
        <v>340</v>
      </c>
      <c r="J112" t="s">
        <v>228</v>
      </c>
      <c r="K112" t="s">
        <v>321</v>
      </c>
      <c r="L112" s="44">
        <v>1870.12</v>
      </c>
    </row>
    <row r="113" spans="5:12" x14ac:dyDescent="0.35">
      <c r="E113" t="s">
        <v>365</v>
      </c>
      <c r="F113" t="s">
        <v>366</v>
      </c>
      <c r="G113">
        <v>43847</v>
      </c>
      <c r="H113" t="s">
        <v>322</v>
      </c>
      <c r="I113" t="s">
        <v>340</v>
      </c>
      <c r="J113" t="s">
        <v>228</v>
      </c>
      <c r="K113" t="s">
        <v>323</v>
      </c>
      <c r="L113" s="44">
        <v>2306.25</v>
      </c>
    </row>
    <row r="114" spans="5:12" x14ac:dyDescent="0.35">
      <c r="E114" t="s">
        <v>365</v>
      </c>
      <c r="F114" t="s">
        <v>366</v>
      </c>
      <c r="G114">
        <v>43861</v>
      </c>
      <c r="H114" t="s">
        <v>324</v>
      </c>
      <c r="I114" t="s">
        <v>340</v>
      </c>
      <c r="J114" t="s">
        <v>228</v>
      </c>
      <c r="K114" t="s">
        <v>325</v>
      </c>
      <c r="L114" s="44">
        <v>2509.64</v>
      </c>
    </row>
    <row r="115" spans="5:12" x14ac:dyDescent="0.35">
      <c r="E115" t="s">
        <v>365</v>
      </c>
      <c r="F115" t="s">
        <v>366</v>
      </c>
      <c r="G115">
        <v>43875</v>
      </c>
      <c r="H115" t="s">
        <v>328</v>
      </c>
      <c r="I115" t="s">
        <v>340</v>
      </c>
      <c r="J115" t="s">
        <v>228</v>
      </c>
      <c r="K115" t="s">
        <v>329</v>
      </c>
      <c r="L115" s="44">
        <v>2509.63</v>
      </c>
    </row>
    <row r="116" spans="5:12" x14ac:dyDescent="0.35">
      <c r="E116" t="s">
        <v>365</v>
      </c>
      <c r="F116" t="s">
        <v>366</v>
      </c>
      <c r="G116">
        <v>43889</v>
      </c>
      <c r="H116" t="s">
        <v>330</v>
      </c>
      <c r="I116" t="s">
        <v>340</v>
      </c>
      <c r="J116" t="s">
        <v>228</v>
      </c>
      <c r="K116" t="s">
        <v>331</v>
      </c>
      <c r="L116" s="44">
        <v>2509.64</v>
      </c>
    </row>
    <row r="117" spans="5:12" x14ac:dyDescent="0.35">
      <c r="E117" t="s">
        <v>365</v>
      </c>
      <c r="F117" t="s">
        <v>366</v>
      </c>
      <c r="G117">
        <v>43903</v>
      </c>
      <c r="H117" t="s">
        <v>332</v>
      </c>
      <c r="I117" t="s">
        <v>340</v>
      </c>
      <c r="J117" t="s">
        <v>228</v>
      </c>
      <c r="K117" t="s">
        <v>333</v>
      </c>
      <c r="L117" s="44">
        <v>2509.64</v>
      </c>
    </row>
    <row r="118" spans="5:12" x14ac:dyDescent="0.35">
      <c r="E118" t="s">
        <v>365</v>
      </c>
      <c r="F118" t="s">
        <v>366</v>
      </c>
      <c r="G118">
        <v>43917</v>
      </c>
      <c r="H118" t="s">
        <v>334</v>
      </c>
      <c r="I118" t="s">
        <v>340</v>
      </c>
      <c r="J118" t="s">
        <v>228</v>
      </c>
      <c r="K118" t="s">
        <v>335</v>
      </c>
      <c r="L118" s="44">
        <v>2509.64</v>
      </c>
    </row>
    <row r="119" spans="5:12" x14ac:dyDescent="0.35">
      <c r="E119" t="s">
        <v>365</v>
      </c>
      <c r="F119" t="s">
        <v>366</v>
      </c>
      <c r="G119">
        <v>43567</v>
      </c>
      <c r="H119" t="s">
        <v>227</v>
      </c>
      <c r="I119" t="s">
        <v>340</v>
      </c>
      <c r="J119" t="s">
        <v>228</v>
      </c>
      <c r="K119" t="s">
        <v>229</v>
      </c>
      <c r="L119" s="44">
        <v>2526.4299999999998</v>
      </c>
    </row>
    <row r="120" spans="5:12" x14ac:dyDescent="0.35">
      <c r="E120" t="s">
        <v>365</v>
      </c>
      <c r="F120" t="s">
        <v>366</v>
      </c>
      <c r="G120">
        <v>43581</v>
      </c>
      <c r="H120" t="s">
        <v>230</v>
      </c>
      <c r="I120" t="s">
        <v>340</v>
      </c>
      <c r="J120" t="s">
        <v>228</v>
      </c>
      <c r="K120" t="s">
        <v>231</v>
      </c>
      <c r="L120" s="44">
        <v>2526.4299999999998</v>
      </c>
    </row>
    <row r="121" spans="5:12" x14ac:dyDescent="0.35">
      <c r="E121" t="s">
        <v>365</v>
      </c>
      <c r="F121" t="s">
        <v>366</v>
      </c>
      <c r="G121">
        <v>43595</v>
      </c>
      <c r="H121" t="s">
        <v>232</v>
      </c>
      <c r="I121" t="s">
        <v>340</v>
      </c>
      <c r="J121" t="s">
        <v>228</v>
      </c>
      <c r="K121" t="s">
        <v>233</v>
      </c>
      <c r="L121" s="44">
        <v>2526.42</v>
      </c>
    </row>
    <row r="122" spans="5:12" x14ac:dyDescent="0.35">
      <c r="E122" t="s">
        <v>365</v>
      </c>
      <c r="F122" t="s">
        <v>366</v>
      </c>
      <c r="G122">
        <v>43609</v>
      </c>
      <c r="H122" t="s">
        <v>234</v>
      </c>
      <c r="I122" t="s">
        <v>340</v>
      </c>
      <c r="J122" t="s">
        <v>228</v>
      </c>
      <c r="K122" t="s">
        <v>235</v>
      </c>
      <c r="L122" s="44">
        <v>2526.44</v>
      </c>
    </row>
    <row r="123" spans="5:12" x14ac:dyDescent="0.35">
      <c r="E123" t="s">
        <v>365</v>
      </c>
      <c r="F123" t="s">
        <v>366</v>
      </c>
      <c r="G123">
        <v>43623</v>
      </c>
      <c r="H123" t="s">
        <v>236</v>
      </c>
      <c r="I123" t="s">
        <v>340</v>
      </c>
      <c r="J123" t="s">
        <v>228</v>
      </c>
      <c r="K123" t="s">
        <v>237</v>
      </c>
      <c r="L123" s="44">
        <v>3057.5</v>
      </c>
    </row>
    <row r="124" spans="5:12" x14ac:dyDescent="0.35">
      <c r="E124" t="s">
        <v>365</v>
      </c>
      <c r="F124" t="s">
        <v>366</v>
      </c>
      <c r="G124">
        <v>43637</v>
      </c>
      <c r="H124" t="s">
        <v>238</v>
      </c>
      <c r="I124" t="s">
        <v>340</v>
      </c>
      <c r="J124" t="s">
        <v>228</v>
      </c>
      <c r="K124" t="s">
        <v>239</v>
      </c>
      <c r="L124" s="44">
        <v>3058.62</v>
      </c>
    </row>
    <row r="125" spans="5:12" x14ac:dyDescent="0.35">
      <c r="E125" t="s">
        <v>365</v>
      </c>
      <c r="F125" t="s">
        <v>366</v>
      </c>
      <c r="G125">
        <v>43651</v>
      </c>
      <c r="H125" t="s">
        <v>240</v>
      </c>
      <c r="I125" t="s">
        <v>340</v>
      </c>
      <c r="J125" t="s">
        <v>228</v>
      </c>
      <c r="K125" t="s">
        <v>241</v>
      </c>
      <c r="L125" s="44">
        <v>3058.61</v>
      </c>
    </row>
    <row r="126" spans="5:12" x14ac:dyDescent="0.35">
      <c r="E126" t="s">
        <v>365</v>
      </c>
      <c r="F126" t="s">
        <v>366</v>
      </c>
      <c r="G126">
        <v>43664</v>
      </c>
      <c r="H126" t="s">
        <v>246</v>
      </c>
      <c r="I126" t="s">
        <v>340</v>
      </c>
      <c r="J126" t="s">
        <v>228</v>
      </c>
      <c r="K126" t="s">
        <v>247</v>
      </c>
      <c r="L126" s="44">
        <v>40</v>
      </c>
    </row>
    <row r="127" spans="5:12" x14ac:dyDescent="0.35">
      <c r="E127" t="s">
        <v>365</v>
      </c>
      <c r="F127" t="s">
        <v>366</v>
      </c>
      <c r="G127">
        <v>43665</v>
      </c>
      <c r="H127" t="s">
        <v>272</v>
      </c>
      <c r="I127" t="s">
        <v>340</v>
      </c>
      <c r="J127" t="s">
        <v>228</v>
      </c>
      <c r="K127" t="s">
        <v>273</v>
      </c>
      <c r="L127" s="44">
        <v>3058.61</v>
      </c>
    </row>
    <row r="128" spans="5:12" x14ac:dyDescent="0.35">
      <c r="E128" t="s">
        <v>365</v>
      </c>
      <c r="F128" t="s">
        <v>366</v>
      </c>
      <c r="G128">
        <v>43679</v>
      </c>
      <c r="H128" t="s">
        <v>274</v>
      </c>
      <c r="I128" t="s">
        <v>340</v>
      </c>
      <c r="J128" t="s">
        <v>228</v>
      </c>
      <c r="K128" t="s">
        <v>275</v>
      </c>
      <c r="L128" s="44">
        <v>3058.62</v>
      </c>
    </row>
    <row r="129" spans="5:12" x14ac:dyDescent="0.35">
      <c r="E129" t="s">
        <v>365</v>
      </c>
      <c r="F129" t="s">
        <v>366</v>
      </c>
      <c r="G129">
        <v>43693</v>
      </c>
      <c r="H129" t="s">
        <v>276</v>
      </c>
      <c r="I129" t="s">
        <v>340</v>
      </c>
      <c r="J129" t="s">
        <v>228</v>
      </c>
      <c r="K129" t="s">
        <v>277</v>
      </c>
      <c r="L129" s="44">
        <v>3058.61</v>
      </c>
    </row>
    <row r="130" spans="5:12" x14ac:dyDescent="0.35">
      <c r="E130" t="s">
        <v>365</v>
      </c>
      <c r="F130" t="s">
        <v>366</v>
      </c>
      <c r="G130">
        <v>43707</v>
      </c>
      <c r="H130" t="s">
        <v>278</v>
      </c>
      <c r="I130" t="s">
        <v>340</v>
      </c>
      <c r="J130" t="s">
        <v>228</v>
      </c>
      <c r="K130" t="s">
        <v>279</v>
      </c>
      <c r="L130" s="44">
        <v>3058.61</v>
      </c>
    </row>
    <row r="131" spans="5:12" x14ac:dyDescent="0.35">
      <c r="E131" t="s">
        <v>365</v>
      </c>
      <c r="F131" t="s">
        <v>366</v>
      </c>
      <c r="G131">
        <v>43721</v>
      </c>
      <c r="H131" t="s">
        <v>280</v>
      </c>
      <c r="I131" t="s">
        <v>340</v>
      </c>
      <c r="J131" t="s">
        <v>228</v>
      </c>
      <c r="K131" t="s">
        <v>281</v>
      </c>
      <c r="L131" s="44">
        <v>3058.6</v>
      </c>
    </row>
    <row r="132" spans="5:12" x14ac:dyDescent="0.35">
      <c r="E132" t="s">
        <v>365</v>
      </c>
      <c r="F132" t="s">
        <v>366</v>
      </c>
      <c r="G132">
        <v>43735</v>
      </c>
      <c r="H132" t="s">
        <v>282</v>
      </c>
      <c r="I132" t="s">
        <v>340</v>
      </c>
      <c r="J132" t="s">
        <v>228</v>
      </c>
      <c r="K132" t="s">
        <v>283</v>
      </c>
      <c r="L132" s="44">
        <v>3058.62</v>
      </c>
    </row>
    <row r="133" spans="5:12" x14ac:dyDescent="0.35">
      <c r="E133" t="s">
        <v>365</v>
      </c>
      <c r="F133" t="s">
        <v>366</v>
      </c>
      <c r="G133">
        <v>43749</v>
      </c>
      <c r="H133" t="s">
        <v>284</v>
      </c>
      <c r="I133" t="s">
        <v>340</v>
      </c>
      <c r="J133" t="s">
        <v>228</v>
      </c>
      <c r="K133" t="s">
        <v>285</v>
      </c>
      <c r="L133" s="44">
        <v>3058.61</v>
      </c>
    </row>
    <row r="134" spans="5:12" x14ac:dyDescent="0.35">
      <c r="E134" t="s">
        <v>365</v>
      </c>
      <c r="F134" t="s">
        <v>366</v>
      </c>
      <c r="G134">
        <v>43763</v>
      </c>
      <c r="H134" t="s">
        <v>286</v>
      </c>
      <c r="I134" t="s">
        <v>340</v>
      </c>
      <c r="J134" t="s">
        <v>228</v>
      </c>
      <c r="K134" t="s">
        <v>287</v>
      </c>
      <c r="L134" s="44">
        <v>3058.62</v>
      </c>
    </row>
    <row r="135" spans="5:12" x14ac:dyDescent="0.35">
      <c r="E135" t="s">
        <v>365</v>
      </c>
      <c r="F135" t="s">
        <v>366</v>
      </c>
      <c r="G135">
        <v>43777</v>
      </c>
      <c r="H135" t="s">
        <v>288</v>
      </c>
      <c r="I135" t="s">
        <v>340</v>
      </c>
      <c r="J135" t="s">
        <v>228</v>
      </c>
      <c r="K135" t="s">
        <v>289</v>
      </c>
      <c r="L135" s="44">
        <v>2998.77</v>
      </c>
    </row>
    <row r="136" spans="5:12" x14ac:dyDescent="0.35">
      <c r="E136" t="s">
        <v>365</v>
      </c>
      <c r="F136" t="s">
        <v>366</v>
      </c>
      <c r="G136">
        <v>43791</v>
      </c>
      <c r="H136" t="s">
        <v>290</v>
      </c>
      <c r="I136" t="s">
        <v>340</v>
      </c>
      <c r="J136" t="s">
        <v>228</v>
      </c>
      <c r="K136" t="s">
        <v>291</v>
      </c>
      <c r="L136" s="44">
        <v>3058.62</v>
      </c>
    </row>
    <row r="137" spans="5:12" x14ac:dyDescent="0.35">
      <c r="E137" t="s">
        <v>365</v>
      </c>
      <c r="F137" t="s">
        <v>366</v>
      </c>
      <c r="G137">
        <v>43805</v>
      </c>
      <c r="H137" t="s">
        <v>296</v>
      </c>
      <c r="I137" t="s">
        <v>340</v>
      </c>
      <c r="J137" t="s">
        <v>228</v>
      </c>
      <c r="K137" t="s">
        <v>297</v>
      </c>
      <c r="L137" s="44">
        <v>3058.62</v>
      </c>
    </row>
    <row r="138" spans="5:12" x14ac:dyDescent="0.35">
      <c r="E138" t="s">
        <v>365</v>
      </c>
      <c r="F138" t="s">
        <v>366</v>
      </c>
      <c r="G138">
        <v>43819</v>
      </c>
      <c r="H138" t="s">
        <v>318</v>
      </c>
      <c r="I138" t="s">
        <v>340</v>
      </c>
      <c r="J138" t="s">
        <v>228</v>
      </c>
      <c r="K138" t="s">
        <v>319</v>
      </c>
      <c r="L138" s="44">
        <v>3058.61</v>
      </c>
    </row>
    <row r="139" spans="5:12" x14ac:dyDescent="0.35">
      <c r="E139" t="s">
        <v>365</v>
      </c>
      <c r="F139" t="s">
        <v>366</v>
      </c>
      <c r="G139">
        <v>43833</v>
      </c>
      <c r="H139" t="s">
        <v>320</v>
      </c>
      <c r="I139" t="s">
        <v>340</v>
      </c>
      <c r="J139" t="s">
        <v>228</v>
      </c>
      <c r="K139" t="s">
        <v>321</v>
      </c>
      <c r="L139" s="44">
        <v>3009.99</v>
      </c>
    </row>
    <row r="140" spans="5:12" x14ac:dyDescent="0.35">
      <c r="E140" t="s">
        <v>365</v>
      </c>
      <c r="F140" t="s">
        <v>366</v>
      </c>
      <c r="G140">
        <v>43847</v>
      </c>
      <c r="H140" t="s">
        <v>322</v>
      </c>
      <c r="I140" t="s">
        <v>340</v>
      </c>
      <c r="J140" t="s">
        <v>228</v>
      </c>
      <c r="K140" t="s">
        <v>323</v>
      </c>
      <c r="L140" s="44">
        <v>3141.82</v>
      </c>
    </row>
    <row r="141" spans="5:12" x14ac:dyDescent="0.35">
      <c r="E141" t="s">
        <v>365</v>
      </c>
      <c r="F141" t="s">
        <v>366</v>
      </c>
      <c r="G141">
        <v>43861</v>
      </c>
      <c r="H141" t="s">
        <v>324</v>
      </c>
      <c r="I141" t="s">
        <v>340</v>
      </c>
      <c r="J141" t="s">
        <v>228</v>
      </c>
      <c r="K141" t="s">
        <v>325</v>
      </c>
      <c r="L141" s="44">
        <v>3162.63</v>
      </c>
    </row>
    <row r="142" spans="5:12" x14ac:dyDescent="0.35">
      <c r="E142" t="s">
        <v>365</v>
      </c>
      <c r="F142" t="s">
        <v>366</v>
      </c>
      <c r="G142">
        <v>43875</v>
      </c>
      <c r="H142" t="s">
        <v>328</v>
      </c>
      <c r="I142" t="s">
        <v>340</v>
      </c>
      <c r="J142" t="s">
        <v>228</v>
      </c>
      <c r="K142" t="s">
        <v>329</v>
      </c>
      <c r="L142" s="44">
        <v>3162.6</v>
      </c>
    </row>
    <row r="143" spans="5:12" x14ac:dyDescent="0.35">
      <c r="E143" t="s">
        <v>365</v>
      </c>
      <c r="F143" t="s">
        <v>366</v>
      </c>
      <c r="G143">
        <v>43889</v>
      </c>
      <c r="H143" t="s">
        <v>330</v>
      </c>
      <c r="I143" t="s">
        <v>340</v>
      </c>
      <c r="J143" t="s">
        <v>228</v>
      </c>
      <c r="K143" t="s">
        <v>331</v>
      </c>
      <c r="L143" s="44">
        <v>3162.62</v>
      </c>
    </row>
    <row r="144" spans="5:12" x14ac:dyDescent="0.35">
      <c r="E144" t="s">
        <v>365</v>
      </c>
      <c r="F144" t="s">
        <v>366</v>
      </c>
      <c r="G144">
        <v>43903</v>
      </c>
      <c r="H144" t="s">
        <v>332</v>
      </c>
      <c r="I144" t="s">
        <v>340</v>
      </c>
      <c r="J144" t="s">
        <v>228</v>
      </c>
      <c r="K144" t="s">
        <v>333</v>
      </c>
      <c r="L144" s="44">
        <v>2842.13</v>
      </c>
    </row>
    <row r="145" spans="5:12" x14ac:dyDescent="0.35">
      <c r="E145" t="s">
        <v>365</v>
      </c>
      <c r="F145" t="s">
        <v>366</v>
      </c>
      <c r="G145">
        <v>43917</v>
      </c>
      <c r="H145" t="s">
        <v>334</v>
      </c>
      <c r="I145" t="s">
        <v>340</v>
      </c>
      <c r="J145" t="s">
        <v>228</v>
      </c>
      <c r="K145" t="s">
        <v>335</v>
      </c>
      <c r="L145" s="44">
        <v>2601.77</v>
      </c>
    </row>
    <row r="146" spans="5:12" x14ac:dyDescent="0.35">
      <c r="E146" t="s">
        <v>365</v>
      </c>
      <c r="F146" t="s">
        <v>366</v>
      </c>
      <c r="G146">
        <v>43567</v>
      </c>
      <c r="H146" t="s">
        <v>227</v>
      </c>
      <c r="I146" t="s">
        <v>340</v>
      </c>
      <c r="J146" t="s">
        <v>228</v>
      </c>
      <c r="K146" t="s">
        <v>229</v>
      </c>
      <c r="L146" s="44">
        <v>3578.7</v>
      </c>
    </row>
    <row r="147" spans="5:12" x14ac:dyDescent="0.35">
      <c r="E147" t="s">
        <v>365</v>
      </c>
      <c r="F147" t="s">
        <v>366</v>
      </c>
      <c r="G147">
        <v>43581</v>
      </c>
      <c r="H147" t="s">
        <v>230</v>
      </c>
      <c r="I147" t="s">
        <v>340</v>
      </c>
      <c r="J147" t="s">
        <v>228</v>
      </c>
      <c r="K147" t="s">
        <v>231</v>
      </c>
      <c r="L147" s="44">
        <v>3562.69</v>
      </c>
    </row>
    <row r="148" spans="5:12" x14ac:dyDescent="0.35">
      <c r="E148" t="s">
        <v>365</v>
      </c>
      <c r="F148" t="s">
        <v>366</v>
      </c>
      <c r="G148">
        <v>43595</v>
      </c>
      <c r="H148" t="s">
        <v>232</v>
      </c>
      <c r="I148" t="s">
        <v>340</v>
      </c>
      <c r="J148" t="s">
        <v>228</v>
      </c>
      <c r="K148" t="s">
        <v>233</v>
      </c>
      <c r="L148" s="44">
        <v>3922.64</v>
      </c>
    </row>
    <row r="149" spans="5:12" x14ac:dyDescent="0.35">
      <c r="E149" t="s">
        <v>365</v>
      </c>
      <c r="F149" t="s">
        <v>366</v>
      </c>
      <c r="G149">
        <v>43609</v>
      </c>
      <c r="H149" t="s">
        <v>234</v>
      </c>
      <c r="I149" t="s">
        <v>340</v>
      </c>
      <c r="J149" t="s">
        <v>228</v>
      </c>
      <c r="K149" t="s">
        <v>235</v>
      </c>
      <c r="L149" s="44">
        <v>3916.7</v>
      </c>
    </row>
    <row r="150" spans="5:12" x14ac:dyDescent="0.35">
      <c r="E150" t="s">
        <v>365</v>
      </c>
      <c r="F150" t="s">
        <v>366</v>
      </c>
      <c r="G150">
        <v>43623</v>
      </c>
      <c r="H150" t="s">
        <v>236</v>
      </c>
      <c r="I150" t="s">
        <v>340</v>
      </c>
      <c r="J150" t="s">
        <v>228</v>
      </c>
      <c r="K150" t="s">
        <v>237</v>
      </c>
      <c r="L150" s="44">
        <v>3909.61</v>
      </c>
    </row>
    <row r="151" spans="5:12" x14ac:dyDescent="0.35">
      <c r="E151" t="s">
        <v>365</v>
      </c>
      <c r="F151" t="s">
        <v>366</v>
      </c>
      <c r="G151">
        <v>43637</v>
      </c>
      <c r="H151" t="s">
        <v>238</v>
      </c>
      <c r="I151" t="s">
        <v>340</v>
      </c>
      <c r="J151" t="s">
        <v>228</v>
      </c>
      <c r="K151" t="s">
        <v>239</v>
      </c>
      <c r="L151" s="44">
        <v>3916.7</v>
      </c>
    </row>
    <row r="152" spans="5:12" x14ac:dyDescent="0.35">
      <c r="E152" t="s">
        <v>365</v>
      </c>
      <c r="F152" t="s">
        <v>366</v>
      </c>
      <c r="G152">
        <v>43651</v>
      </c>
      <c r="H152" t="s">
        <v>240</v>
      </c>
      <c r="I152" t="s">
        <v>340</v>
      </c>
      <c r="J152" t="s">
        <v>228</v>
      </c>
      <c r="K152" t="s">
        <v>241</v>
      </c>
      <c r="L152" s="44">
        <v>3916.7</v>
      </c>
    </row>
    <row r="153" spans="5:12" x14ac:dyDescent="0.35">
      <c r="E153" t="s">
        <v>365</v>
      </c>
      <c r="F153" t="s">
        <v>366</v>
      </c>
      <c r="G153">
        <v>43665</v>
      </c>
      <c r="H153" t="s">
        <v>272</v>
      </c>
      <c r="I153" t="s">
        <v>340</v>
      </c>
      <c r="J153" t="s">
        <v>228</v>
      </c>
      <c r="K153" t="s">
        <v>273</v>
      </c>
      <c r="L153" s="44">
        <v>3916.69</v>
      </c>
    </row>
    <row r="154" spans="5:12" x14ac:dyDescent="0.35">
      <c r="E154" t="s">
        <v>365</v>
      </c>
      <c r="F154" t="s">
        <v>366</v>
      </c>
      <c r="G154">
        <v>43679</v>
      </c>
      <c r="H154" t="s">
        <v>274</v>
      </c>
      <c r="I154" t="s">
        <v>340</v>
      </c>
      <c r="J154" t="s">
        <v>228</v>
      </c>
      <c r="K154" t="s">
        <v>275</v>
      </c>
      <c r="L154" s="44">
        <v>3916.71</v>
      </c>
    </row>
    <row r="155" spans="5:12" x14ac:dyDescent="0.35">
      <c r="E155" t="s">
        <v>365</v>
      </c>
      <c r="F155" t="s">
        <v>366</v>
      </c>
      <c r="G155">
        <v>43693</v>
      </c>
      <c r="H155" t="s">
        <v>276</v>
      </c>
      <c r="I155" t="s">
        <v>340</v>
      </c>
      <c r="J155" t="s">
        <v>228</v>
      </c>
      <c r="K155" t="s">
        <v>277</v>
      </c>
      <c r="L155" s="44">
        <v>3916.7</v>
      </c>
    </row>
    <row r="156" spans="5:12" x14ac:dyDescent="0.35">
      <c r="E156" t="s">
        <v>365</v>
      </c>
      <c r="F156" t="s">
        <v>366</v>
      </c>
      <c r="G156">
        <v>43707</v>
      </c>
      <c r="H156" t="s">
        <v>278</v>
      </c>
      <c r="I156" t="s">
        <v>340</v>
      </c>
      <c r="J156" t="s">
        <v>228</v>
      </c>
      <c r="K156" t="s">
        <v>279</v>
      </c>
      <c r="L156" s="44">
        <v>3921.69</v>
      </c>
    </row>
    <row r="157" spans="5:12" x14ac:dyDescent="0.35">
      <c r="E157" t="s">
        <v>365</v>
      </c>
      <c r="F157" t="s">
        <v>366</v>
      </c>
      <c r="G157">
        <v>43721</v>
      </c>
      <c r="H157" t="s">
        <v>280</v>
      </c>
      <c r="I157" t="s">
        <v>340</v>
      </c>
      <c r="J157" t="s">
        <v>228</v>
      </c>
      <c r="K157" t="s">
        <v>281</v>
      </c>
      <c r="L157" s="44">
        <v>3926.7</v>
      </c>
    </row>
    <row r="158" spans="5:12" x14ac:dyDescent="0.35">
      <c r="E158" t="s">
        <v>365</v>
      </c>
      <c r="F158" t="s">
        <v>366</v>
      </c>
      <c r="G158">
        <v>43735</v>
      </c>
      <c r="H158" t="s">
        <v>282</v>
      </c>
      <c r="I158" t="s">
        <v>340</v>
      </c>
      <c r="J158" t="s">
        <v>228</v>
      </c>
      <c r="K158" t="s">
        <v>283</v>
      </c>
      <c r="L158" s="44">
        <v>3926.69</v>
      </c>
    </row>
    <row r="159" spans="5:12" x14ac:dyDescent="0.35">
      <c r="E159" t="s">
        <v>365</v>
      </c>
      <c r="F159" t="s">
        <v>366</v>
      </c>
      <c r="G159">
        <v>43749</v>
      </c>
      <c r="H159" t="s">
        <v>284</v>
      </c>
      <c r="I159" t="s">
        <v>340</v>
      </c>
      <c r="J159" t="s">
        <v>228</v>
      </c>
      <c r="K159" t="s">
        <v>285</v>
      </c>
      <c r="L159" s="44">
        <v>3927.64</v>
      </c>
    </row>
    <row r="160" spans="5:12" x14ac:dyDescent="0.35">
      <c r="E160" t="s">
        <v>365</v>
      </c>
      <c r="F160" t="s">
        <v>366</v>
      </c>
      <c r="G160">
        <v>43763</v>
      </c>
      <c r="H160" t="s">
        <v>286</v>
      </c>
      <c r="I160" t="s">
        <v>340</v>
      </c>
      <c r="J160" t="s">
        <v>228</v>
      </c>
      <c r="K160" t="s">
        <v>287</v>
      </c>
      <c r="L160" s="44">
        <v>3926.69</v>
      </c>
    </row>
    <row r="161" spans="5:12" x14ac:dyDescent="0.35">
      <c r="E161" t="s">
        <v>365</v>
      </c>
      <c r="F161" t="s">
        <v>366</v>
      </c>
      <c r="G161">
        <v>43777</v>
      </c>
      <c r="H161" t="s">
        <v>288</v>
      </c>
      <c r="I161" t="s">
        <v>340</v>
      </c>
      <c r="J161" t="s">
        <v>228</v>
      </c>
      <c r="K161" t="s">
        <v>289</v>
      </c>
      <c r="L161" s="44">
        <v>3926.69</v>
      </c>
    </row>
    <row r="162" spans="5:12" x14ac:dyDescent="0.35">
      <c r="E162" t="s">
        <v>365</v>
      </c>
      <c r="F162" t="s">
        <v>366</v>
      </c>
      <c r="G162">
        <v>43791</v>
      </c>
      <c r="H162" t="s">
        <v>290</v>
      </c>
      <c r="I162" t="s">
        <v>340</v>
      </c>
      <c r="J162" t="s">
        <v>228</v>
      </c>
      <c r="K162" t="s">
        <v>291</v>
      </c>
      <c r="L162" s="44">
        <v>3813.47</v>
      </c>
    </row>
    <row r="163" spans="5:12" x14ac:dyDescent="0.35">
      <c r="E163" t="s">
        <v>365</v>
      </c>
      <c r="F163" t="s">
        <v>366</v>
      </c>
      <c r="G163">
        <v>43791</v>
      </c>
      <c r="H163" t="s">
        <v>292</v>
      </c>
      <c r="I163" t="s">
        <v>340</v>
      </c>
      <c r="J163" t="s">
        <v>228</v>
      </c>
      <c r="K163" t="s">
        <v>293</v>
      </c>
      <c r="L163" s="44">
        <v>112</v>
      </c>
    </row>
    <row r="164" spans="5:12" x14ac:dyDescent="0.35">
      <c r="E164" t="s">
        <v>365</v>
      </c>
      <c r="F164" t="s">
        <v>366</v>
      </c>
      <c r="G164">
        <v>43805</v>
      </c>
      <c r="H164" t="s">
        <v>296</v>
      </c>
      <c r="I164" t="s">
        <v>340</v>
      </c>
      <c r="J164" t="s">
        <v>228</v>
      </c>
      <c r="K164" t="s">
        <v>297</v>
      </c>
      <c r="L164" s="44">
        <v>4208.3999999999996</v>
      </c>
    </row>
    <row r="165" spans="5:12" x14ac:dyDescent="0.35">
      <c r="E165" t="s">
        <v>365</v>
      </c>
      <c r="F165" t="s">
        <v>366</v>
      </c>
      <c r="G165">
        <v>43809</v>
      </c>
      <c r="H165" t="s">
        <v>306</v>
      </c>
      <c r="I165" t="s">
        <v>340</v>
      </c>
      <c r="J165" t="s">
        <v>228</v>
      </c>
      <c r="K165" t="s">
        <v>307</v>
      </c>
      <c r="L165" s="44">
        <v>10</v>
      </c>
    </row>
    <row r="166" spans="5:12" x14ac:dyDescent="0.35">
      <c r="E166" t="s">
        <v>365</v>
      </c>
      <c r="F166" t="s">
        <v>366</v>
      </c>
      <c r="G166">
        <v>43809</v>
      </c>
      <c r="H166" t="s">
        <v>308</v>
      </c>
      <c r="I166" t="s">
        <v>340</v>
      </c>
      <c r="J166" t="s">
        <v>228</v>
      </c>
      <c r="K166" t="s">
        <v>309</v>
      </c>
      <c r="L166" s="44">
        <v>40</v>
      </c>
    </row>
    <row r="167" spans="5:12" x14ac:dyDescent="0.35">
      <c r="E167" t="s">
        <v>365</v>
      </c>
      <c r="F167" t="s">
        <v>366</v>
      </c>
      <c r="G167">
        <v>43819</v>
      </c>
      <c r="H167" t="s">
        <v>318</v>
      </c>
      <c r="I167" t="s">
        <v>340</v>
      </c>
      <c r="J167" t="s">
        <v>228</v>
      </c>
      <c r="K167" t="s">
        <v>319</v>
      </c>
      <c r="L167" s="44">
        <v>4491.6099999999997</v>
      </c>
    </row>
    <row r="168" spans="5:12" x14ac:dyDescent="0.35">
      <c r="E168" t="s">
        <v>365</v>
      </c>
      <c r="F168" t="s">
        <v>366</v>
      </c>
      <c r="G168">
        <v>43833</v>
      </c>
      <c r="H168" t="s">
        <v>320</v>
      </c>
      <c r="I168" t="s">
        <v>340</v>
      </c>
      <c r="J168" t="s">
        <v>228</v>
      </c>
      <c r="K168" t="s">
        <v>321</v>
      </c>
      <c r="L168" s="44">
        <v>4289.8999999999996</v>
      </c>
    </row>
    <row r="169" spans="5:12" x14ac:dyDescent="0.35">
      <c r="E169" t="s">
        <v>365</v>
      </c>
      <c r="F169" t="s">
        <v>366</v>
      </c>
      <c r="G169">
        <v>43847</v>
      </c>
      <c r="H169" t="s">
        <v>322</v>
      </c>
      <c r="I169" t="s">
        <v>340</v>
      </c>
      <c r="J169" t="s">
        <v>228</v>
      </c>
      <c r="K169" t="s">
        <v>323</v>
      </c>
      <c r="L169" s="44">
        <v>4398.29</v>
      </c>
    </row>
    <row r="170" spans="5:12" x14ac:dyDescent="0.35">
      <c r="E170" t="s">
        <v>365</v>
      </c>
      <c r="F170" t="s">
        <v>366</v>
      </c>
      <c r="G170">
        <v>43861</v>
      </c>
      <c r="H170" t="s">
        <v>324</v>
      </c>
      <c r="I170" t="s">
        <v>340</v>
      </c>
      <c r="J170" t="s">
        <v>228</v>
      </c>
      <c r="K170" t="s">
        <v>325</v>
      </c>
      <c r="L170" s="44">
        <v>4395.54</v>
      </c>
    </row>
    <row r="171" spans="5:12" x14ac:dyDescent="0.35">
      <c r="E171" t="s">
        <v>365</v>
      </c>
      <c r="F171" t="s">
        <v>366</v>
      </c>
      <c r="G171">
        <v>43875</v>
      </c>
      <c r="H171" t="s">
        <v>328</v>
      </c>
      <c r="I171" t="s">
        <v>340</v>
      </c>
      <c r="J171" t="s">
        <v>228</v>
      </c>
      <c r="K171" t="s">
        <v>329</v>
      </c>
      <c r="L171" s="44">
        <v>4406.47</v>
      </c>
    </row>
    <row r="172" spans="5:12" x14ac:dyDescent="0.35">
      <c r="E172" t="s">
        <v>365</v>
      </c>
      <c r="F172" t="s">
        <v>366</v>
      </c>
      <c r="G172">
        <v>43889</v>
      </c>
      <c r="H172" t="s">
        <v>330</v>
      </c>
      <c r="I172" t="s">
        <v>340</v>
      </c>
      <c r="J172" t="s">
        <v>228</v>
      </c>
      <c r="K172" t="s">
        <v>331</v>
      </c>
      <c r="L172" s="44">
        <v>4393.17</v>
      </c>
    </row>
    <row r="173" spans="5:12" x14ac:dyDescent="0.35">
      <c r="E173" t="s">
        <v>365</v>
      </c>
      <c r="F173" t="s">
        <v>366</v>
      </c>
      <c r="G173">
        <v>43903</v>
      </c>
      <c r="H173" t="s">
        <v>332</v>
      </c>
      <c r="I173" t="s">
        <v>340</v>
      </c>
      <c r="J173" t="s">
        <v>228</v>
      </c>
      <c r="K173" t="s">
        <v>333</v>
      </c>
      <c r="L173" s="44">
        <v>4347.5600000000004</v>
      </c>
    </row>
    <row r="174" spans="5:12" x14ac:dyDescent="0.35">
      <c r="E174" t="s">
        <v>365</v>
      </c>
      <c r="F174" t="s">
        <v>366</v>
      </c>
      <c r="G174">
        <v>43917</v>
      </c>
      <c r="H174" t="s">
        <v>334</v>
      </c>
      <c r="I174" t="s">
        <v>340</v>
      </c>
      <c r="J174" t="s">
        <v>228</v>
      </c>
      <c r="K174" t="s">
        <v>335</v>
      </c>
      <c r="L174" s="44">
        <v>4471.55</v>
      </c>
    </row>
    <row r="175" spans="5:12" x14ac:dyDescent="0.35">
      <c r="E175" t="s">
        <v>365</v>
      </c>
      <c r="F175" t="s">
        <v>366</v>
      </c>
      <c r="G175">
        <v>43567</v>
      </c>
      <c r="H175" t="s">
        <v>227</v>
      </c>
      <c r="I175" t="s">
        <v>340</v>
      </c>
      <c r="J175" t="s">
        <v>228</v>
      </c>
      <c r="K175" t="s">
        <v>229</v>
      </c>
      <c r="L175" s="44">
        <v>726.92</v>
      </c>
    </row>
    <row r="176" spans="5:12" x14ac:dyDescent="0.35">
      <c r="E176" t="s">
        <v>365</v>
      </c>
      <c r="F176" t="s">
        <v>366</v>
      </c>
      <c r="G176">
        <v>43581</v>
      </c>
      <c r="H176" t="s">
        <v>230</v>
      </c>
      <c r="I176" t="s">
        <v>340</v>
      </c>
      <c r="J176" t="s">
        <v>228</v>
      </c>
      <c r="K176" t="s">
        <v>231</v>
      </c>
      <c r="L176" s="44">
        <v>726.92</v>
      </c>
    </row>
    <row r="177" spans="5:12" x14ac:dyDescent="0.35">
      <c r="E177" t="s">
        <v>365</v>
      </c>
      <c r="F177" t="s">
        <v>366</v>
      </c>
      <c r="G177">
        <v>43595</v>
      </c>
      <c r="H177" t="s">
        <v>232</v>
      </c>
      <c r="I177" t="s">
        <v>340</v>
      </c>
      <c r="J177" t="s">
        <v>228</v>
      </c>
      <c r="K177" t="s">
        <v>233</v>
      </c>
      <c r="L177" s="44">
        <v>726.92</v>
      </c>
    </row>
    <row r="178" spans="5:12" x14ac:dyDescent="0.35">
      <c r="E178" t="s">
        <v>365</v>
      </c>
      <c r="F178" t="s">
        <v>366</v>
      </c>
      <c r="G178">
        <v>43609</v>
      </c>
      <c r="H178" t="s">
        <v>234</v>
      </c>
      <c r="I178" t="s">
        <v>340</v>
      </c>
      <c r="J178" t="s">
        <v>228</v>
      </c>
      <c r="K178" t="s">
        <v>235</v>
      </c>
      <c r="L178" s="44">
        <v>755.72</v>
      </c>
    </row>
    <row r="179" spans="5:12" x14ac:dyDescent="0.35">
      <c r="E179" t="s">
        <v>365</v>
      </c>
      <c r="F179" t="s">
        <v>366</v>
      </c>
      <c r="G179">
        <v>43623</v>
      </c>
      <c r="H179" t="s">
        <v>236</v>
      </c>
      <c r="I179" t="s">
        <v>340</v>
      </c>
      <c r="J179" t="s">
        <v>228</v>
      </c>
      <c r="K179" t="s">
        <v>237</v>
      </c>
      <c r="L179" s="44">
        <v>4216.99</v>
      </c>
    </row>
    <row r="180" spans="5:12" x14ac:dyDescent="0.35">
      <c r="E180" t="s">
        <v>365</v>
      </c>
      <c r="F180" t="s">
        <v>366</v>
      </c>
      <c r="G180">
        <v>43637</v>
      </c>
      <c r="H180" t="s">
        <v>238</v>
      </c>
      <c r="I180" t="s">
        <v>340</v>
      </c>
      <c r="J180" t="s">
        <v>228</v>
      </c>
      <c r="K180" t="s">
        <v>239</v>
      </c>
      <c r="L180" s="44">
        <v>4838.3</v>
      </c>
    </row>
    <row r="181" spans="5:12" x14ac:dyDescent="0.35">
      <c r="E181" t="s">
        <v>365</v>
      </c>
      <c r="F181" t="s">
        <v>366</v>
      </c>
      <c r="G181">
        <v>43651</v>
      </c>
      <c r="H181" t="s">
        <v>240</v>
      </c>
      <c r="I181" t="s">
        <v>340</v>
      </c>
      <c r="J181" t="s">
        <v>228</v>
      </c>
      <c r="K181" t="s">
        <v>241</v>
      </c>
      <c r="L181" s="44">
        <v>4951.1099999999997</v>
      </c>
    </row>
    <row r="182" spans="5:12" x14ac:dyDescent="0.35">
      <c r="E182" t="s">
        <v>365</v>
      </c>
      <c r="F182" t="s">
        <v>366</v>
      </c>
      <c r="G182">
        <v>43665</v>
      </c>
      <c r="H182" t="s">
        <v>272</v>
      </c>
      <c r="I182" t="s">
        <v>340</v>
      </c>
      <c r="J182" t="s">
        <v>228</v>
      </c>
      <c r="K182" t="s">
        <v>273</v>
      </c>
      <c r="L182" s="44">
        <v>4729.72</v>
      </c>
    </row>
    <row r="183" spans="5:12" x14ac:dyDescent="0.35">
      <c r="E183" t="s">
        <v>365</v>
      </c>
      <c r="F183" t="s">
        <v>366</v>
      </c>
      <c r="G183">
        <v>43679</v>
      </c>
      <c r="H183" t="s">
        <v>274</v>
      </c>
      <c r="I183" t="s">
        <v>340</v>
      </c>
      <c r="J183" t="s">
        <v>228</v>
      </c>
      <c r="K183" t="s">
        <v>275</v>
      </c>
      <c r="L183" s="44">
        <v>5577.31</v>
      </c>
    </row>
    <row r="184" spans="5:12" x14ac:dyDescent="0.35">
      <c r="E184" t="s">
        <v>365</v>
      </c>
      <c r="F184" t="s">
        <v>366</v>
      </c>
      <c r="G184">
        <v>43693</v>
      </c>
      <c r="H184" t="s">
        <v>276</v>
      </c>
      <c r="I184" t="s">
        <v>340</v>
      </c>
      <c r="J184" t="s">
        <v>228</v>
      </c>
      <c r="K184" t="s">
        <v>277</v>
      </c>
      <c r="L184" s="44">
        <v>5685.51</v>
      </c>
    </row>
    <row r="185" spans="5:12" x14ac:dyDescent="0.35">
      <c r="E185" t="s">
        <v>365</v>
      </c>
      <c r="F185" t="s">
        <v>366</v>
      </c>
      <c r="G185">
        <v>43707</v>
      </c>
      <c r="H185" t="s">
        <v>278</v>
      </c>
      <c r="I185" t="s">
        <v>340</v>
      </c>
      <c r="J185" t="s">
        <v>228</v>
      </c>
      <c r="K185" t="s">
        <v>279</v>
      </c>
      <c r="L185" s="44">
        <v>4868.72</v>
      </c>
    </row>
    <row r="186" spans="5:12" x14ac:dyDescent="0.35">
      <c r="E186" t="s">
        <v>365</v>
      </c>
      <c r="F186" t="s">
        <v>366</v>
      </c>
      <c r="G186">
        <v>43721</v>
      </c>
      <c r="H186" t="s">
        <v>280</v>
      </c>
      <c r="I186" t="s">
        <v>340</v>
      </c>
      <c r="J186" t="s">
        <v>228</v>
      </c>
      <c r="K186" t="s">
        <v>281</v>
      </c>
      <c r="L186" s="44">
        <v>4080.97</v>
      </c>
    </row>
    <row r="187" spans="5:12" x14ac:dyDescent="0.35">
      <c r="E187" t="s">
        <v>365</v>
      </c>
      <c r="F187" t="s">
        <v>366</v>
      </c>
      <c r="G187">
        <v>43735</v>
      </c>
      <c r="H187" t="s">
        <v>282</v>
      </c>
      <c r="I187" t="s">
        <v>340</v>
      </c>
      <c r="J187" t="s">
        <v>228</v>
      </c>
      <c r="K187" t="s">
        <v>283</v>
      </c>
      <c r="L187" s="44">
        <v>3350.31</v>
      </c>
    </row>
    <row r="188" spans="5:12" x14ac:dyDescent="0.35">
      <c r="E188" t="s">
        <v>365</v>
      </c>
      <c r="F188" t="s">
        <v>366</v>
      </c>
      <c r="G188">
        <v>43749</v>
      </c>
      <c r="H188" t="s">
        <v>284</v>
      </c>
      <c r="I188" t="s">
        <v>340</v>
      </c>
      <c r="J188" t="s">
        <v>228</v>
      </c>
      <c r="K188" t="s">
        <v>285</v>
      </c>
      <c r="L188" s="44">
        <v>6267.98</v>
      </c>
    </row>
    <row r="189" spans="5:12" x14ac:dyDescent="0.35">
      <c r="E189" t="s">
        <v>365</v>
      </c>
      <c r="F189" t="s">
        <v>366</v>
      </c>
      <c r="G189">
        <v>43763</v>
      </c>
      <c r="H189" t="s">
        <v>286</v>
      </c>
      <c r="I189" t="s">
        <v>340</v>
      </c>
      <c r="J189" t="s">
        <v>228</v>
      </c>
      <c r="K189" t="s">
        <v>287</v>
      </c>
      <c r="L189" s="44">
        <v>3601.41</v>
      </c>
    </row>
    <row r="190" spans="5:12" x14ac:dyDescent="0.35">
      <c r="E190" t="s">
        <v>365</v>
      </c>
      <c r="F190" t="s">
        <v>366</v>
      </c>
      <c r="G190">
        <v>43777</v>
      </c>
      <c r="H190" t="s">
        <v>288</v>
      </c>
      <c r="I190" t="s">
        <v>340</v>
      </c>
      <c r="J190" t="s">
        <v>228</v>
      </c>
      <c r="K190" t="s">
        <v>289</v>
      </c>
      <c r="L190" s="44">
        <v>3687.14</v>
      </c>
    </row>
    <row r="191" spans="5:12" x14ac:dyDescent="0.35">
      <c r="E191" t="s">
        <v>365</v>
      </c>
      <c r="F191" t="s">
        <v>366</v>
      </c>
      <c r="G191">
        <v>43791</v>
      </c>
      <c r="H191" t="s">
        <v>290</v>
      </c>
      <c r="I191" t="s">
        <v>340</v>
      </c>
      <c r="J191" t="s">
        <v>228</v>
      </c>
      <c r="K191" t="s">
        <v>291</v>
      </c>
      <c r="L191" s="44">
        <v>3259.15</v>
      </c>
    </row>
    <row r="192" spans="5:12" x14ac:dyDescent="0.35">
      <c r="E192" t="s">
        <v>365</v>
      </c>
      <c r="F192" t="s">
        <v>366</v>
      </c>
      <c r="G192">
        <v>43805</v>
      </c>
      <c r="H192" t="s">
        <v>296</v>
      </c>
      <c r="I192" t="s">
        <v>340</v>
      </c>
      <c r="J192" t="s">
        <v>228</v>
      </c>
      <c r="K192" t="s">
        <v>297</v>
      </c>
      <c r="L192" s="44">
        <v>3276.13</v>
      </c>
    </row>
    <row r="193" spans="5:12" x14ac:dyDescent="0.35">
      <c r="E193" t="s">
        <v>365</v>
      </c>
      <c r="F193" t="s">
        <v>366</v>
      </c>
      <c r="G193">
        <v>43819</v>
      </c>
      <c r="H193" t="s">
        <v>318</v>
      </c>
      <c r="I193" t="s">
        <v>340</v>
      </c>
      <c r="J193" t="s">
        <v>228</v>
      </c>
      <c r="K193" t="s">
        <v>319</v>
      </c>
      <c r="L193" s="44">
        <v>3628.74</v>
      </c>
    </row>
    <row r="194" spans="5:12" x14ac:dyDescent="0.35">
      <c r="E194" t="s">
        <v>365</v>
      </c>
      <c r="F194" t="s">
        <v>366</v>
      </c>
      <c r="G194">
        <v>43833</v>
      </c>
      <c r="H194" t="s">
        <v>320</v>
      </c>
      <c r="I194" t="s">
        <v>340</v>
      </c>
      <c r="J194" t="s">
        <v>228</v>
      </c>
      <c r="K194" t="s">
        <v>321</v>
      </c>
      <c r="L194" s="44">
        <v>2534.91</v>
      </c>
    </row>
    <row r="195" spans="5:12" x14ac:dyDescent="0.35">
      <c r="E195" t="s">
        <v>365</v>
      </c>
      <c r="F195" t="s">
        <v>366</v>
      </c>
      <c r="G195">
        <v>43847</v>
      </c>
      <c r="H195" t="s">
        <v>322</v>
      </c>
      <c r="I195" t="s">
        <v>340</v>
      </c>
      <c r="J195" t="s">
        <v>228</v>
      </c>
      <c r="K195" t="s">
        <v>323</v>
      </c>
      <c r="L195" s="44">
        <v>3214.4</v>
      </c>
    </row>
    <row r="196" spans="5:12" x14ac:dyDescent="0.35">
      <c r="E196" t="s">
        <v>365</v>
      </c>
      <c r="F196" t="s">
        <v>366</v>
      </c>
      <c r="G196">
        <v>43861</v>
      </c>
      <c r="H196" t="s">
        <v>324</v>
      </c>
      <c r="I196" t="s">
        <v>340</v>
      </c>
      <c r="J196" t="s">
        <v>228</v>
      </c>
      <c r="K196" t="s">
        <v>325</v>
      </c>
      <c r="L196" s="44">
        <v>3224.05</v>
      </c>
    </row>
    <row r="197" spans="5:12" x14ac:dyDescent="0.35">
      <c r="E197" t="s">
        <v>365</v>
      </c>
      <c r="F197" t="s">
        <v>366</v>
      </c>
      <c r="G197">
        <v>43875</v>
      </c>
      <c r="H197" t="s">
        <v>328</v>
      </c>
      <c r="I197" t="s">
        <v>340</v>
      </c>
      <c r="J197" t="s">
        <v>228</v>
      </c>
      <c r="K197" t="s">
        <v>329</v>
      </c>
      <c r="L197" s="44">
        <v>4482.51</v>
      </c>
    </row>
    <row r="198" spans="5:12" x14ac:dyDescent="0.35">
      <c r="E198" t="s">
        <v>365</v>
      </c>
      <c r="F198" t="s">
        <v>366</v>
      </c>
      <c r="G198">
        <v>43889</v>
      </c>
      <c r="H198" t="s">
        <v>330</v>
      </c>
      <c r="I198" t="s">
        <v>340</v>
      </c>
      <c r="J198" t="s">
        <v>228</v>
      </c>
      <c r="K198" t="s">
        <v>331</v>
      </c>
      <c r="L198" s="44">
        <v>4332.5200000000004</v>
      </c>
    </row>
    <row r="199" spans="5:12" x14ac:dyDescent="0.35">
      <c r="E199" t="s">
        <v>365</v>
      </c>
      <c r="F199" t="s">
        <v>366</v>
      </c>
      <c r="G199">
        <v>43903</v>
      </c>
      <c r="H199" t="s">
        <v>332</v>
      </c>
      <c r="I199" t="s">
        <v>340</v>
      </c>
      <c r="J199" t="s">
        <v>228</v>
      </c>
      <c r="K199" t="s">
        <v>333</v>
      </c>
      <c r="L199" s="44">
        <v>4392.51</v>
      </c>
    </row>
    <row r="200" spans="5:12" x14ac:dyDescent="0.35">
      <c r="E200" t="s">
        <v>365</v>
      </c>
      <c r="F200" t="s">
        <v>366</v>
      </c>
      <c r="G200">
        <v>43917</v>
      </c>
      <c r="H200" t="s">
        <v>334</v>
      </c>
      <c r="I200" t="s">
        <v>340</v>
      </c>
      <c r="J200" t="s">
        <v>228</v>
      </c>
      <c r="K200" t="s">
        <v>335</v>
      </c>
      <c r="L200" s="44">
        <v>3762.52</v>
      </c>
    </row>
    <row r="201" spans="5:12" x14ac:dyDescent="0.35">
      <c r="E201" t="s">
        <v>365</v>
      </c>
      <c r="F201" t="s">
        <v>366</v>
      </c>
      <c r="G201">
        <v>43567</v>
      </c>
      <c r="H201" t="s">
        <v>227</v>
      </c>
      <c r="I201" t="s">
        <v>340</v>
      </c>
      <c r="J201" t="s">
        <v>228</v>
      </c>
      <c r="K201" t="s">
        <v>229</v>
      </c>
      <c r="L201" s="44">
        <v>2362.48</v>
      </c>
    </row>
    <row r="202" spans="5:12" x14ac:dyDescent="0.35">
      <c r="E202" t="s">
        <v>365</v>
      </c>
      <c r="F202" t="s">
        <v>366</v>
      </c>
      <c r="G202">
        <v>43581</v>
      </c>
      <c r="H202" t="s">
        <v>230</v>
      </c>
      <c r="I202" t="s">
        <v>340</v>
      </c>
      <c r="J202" t="s">
        <v>228</v>
      </c>
      <c r="K202" t="s">
        <v>231</v>
      </c>
      <c r="L202" s="44">
        <v>2650.47</v>
      </c>
    </row>
    <row r="203" spans="5:12" x14ac:dyDescent="0.35">
      <c r="E203" t="s">
        <v>365</v>
      </c>
      <c r="F203" t="s">
        <v>366</v>
      </c>
      <c r="G203">
        <v>43595</v>
      </c>
      <c r="H203" t="s">
        <v>232</v>
      </c>
      <c r="I203" t="s">
        <v>340</v>
      </c>
      <c r="J203" t="s">
        <v>228</v>
      </c>
      <c r="K203" t="s">
        <v>233</v>
      </c>
      <c r="L203" s="44">
        <v>2362.48</v>
      </c>
    </row>
    <row r="204" spans="5:12" x14ac:dyDescent="0.35">
      <c r="E204" t="s">
        <v>365</v>
      </c>
      <c r="F204" t="s">
        <v>366</v>
      </c>
      <c r="G204">
        <v>43609</v>
      </c>
      <c r="H204" t="s">
        <v>234</v>
      </c>
      <c r="I204" t="s">
        <v>340</v>
      </c>
      <c r="J204" t="s">
        <v>228</v>
      </c>
      <c r="K204" t="s">
        <v>235</v>
      </c>
      <c r="L204" s="44">
        <v>2445.6799999999998</v>
      </c>
    </row>
    <row r="205" spans="5:12" x14ac:dyDescent="0.35">
      <c r="E205" t="s">
        <v>365</v>
      </c>
      <c r="F205" t="s">
        <v>366</v>
      </c>
      <c r="G205">
        <v>43623</v>
      </c>
      <c r="H205" t="s">
        <v>236</v>
      </c>
      <c r="I205" t="s">
        <v>340</v>
      </c>
      <c r="J205" t="s">
        <v>228</v>
      </c>
      <c r="K205" t="s">
        <v>237</v>
      </c>
      <c r="L205" s="44">
        <v>2570.4699999999998</v>
      </c>
    </row>
    <row r="206" spans="5:12" x14ac:dyDescent="0.35">
      <c r="E206" t="s">
        <v>365</v>
      </c>
      <c r="F206" t="s">
        <v>366</v>
      </c>
      <c r="G206">
        <v>43637</v>
      </c>
      <c r="H206" t="s">
        <v>238</v>
      </c>
      <c r="I206" t="s">
        <v>340</v>
      </c>
      <c r="J206" t="s">
        <v>228</v>
      </c>
      <c r="K206" t="s">
        <v>239</v>
      </c>
      <c r="L206" s="44">
        <v>2688.89</v>
      </c>
    </row>
    <row r="207" spans="5:12" x14ac:dyDescent="0.35">
      <c r="E207" t="s">
        <v>365</v>
      </c>
      <c r="F207" t="s">
        <v>366</v>
      </c>
      <c r="G207">
        <v>43651</v>
      </c>
      <c r="H207" t="s">
        <v>240</v>
      </c>
      <c r="I207" t="s">
        <v>340</v>
      </c>
      <c r="J207" t="s">
        <v>228</v>
      </c>
      <c r="K207" t="s">
        <v>241</v>
      </c>
      <c r="L207" s="44">
        <v>2606.89</v>
      </c>
    </row>
    <row r="208" spans="5:12" x14ac:dyDescent="0.35">
      <c r="E208" t="s">
        <v>365</v>
      </c>
      <c r="F208" t="s">
        <v>366</v>
      </c>
      <c r="G208">
        <v>43665</v>
      </c>
      <c r="H208" t="s">
        <v>272</v>
      </c>
      <c r="I208" t="s">
        <v>340</v>
      </c>
      <c r="J208" t="s">
        <v>228</v>
      </c>
      <c r="K208" t="s">
        <v>273</v>
      </c>
      <c r="L208" s="44">
        <v>2453.4699999999998</v>
      </c>
    </row>
    <row r="209" spans="5:12" x14ac:dyDescent="0.35">
      <c r="E209" t="s">
        <v>365</v>
      </c>
      <c r="F209" t="s">
        <v>366</v>
      </c>
      <c r="G209">
        <v>43679</v>
      </c>
      <c r="H209" t="s">
        <v>274</v>
      </c>
      <c r="I209" t="s">
        <v>340</v>
      </c>
      <c r="J209" t="s">
        <v>228</v>
      </c>
      <c r="K209" t="s">
        <v>275</v>
      </c>
      <c r="L209" s="44">
        <v>2640.88</v>
      </c>
    </row>
    <row r="210" spans="5:12" x14ac:dyDescent="0.35">
      <c r="E210" t="s">
        <v>365</v>
      </c>
      <c r="F210" t="s">
        <v>366</v>
      </c>
      <c r="G210">
        <v>43693</v>
      </c>
      <c r="H210" t="s">
        <v>276</v>
      </c>
      <c r="I210" t="s">
        <v>340</v>
      </c>
      <c r="J210" t="s">
        <v>228</v>
      </c>
      <c r="K210" t="s">
        <v>277</v>
      </c>
      <c r="L210" s="44">
        <v>2733.88</v>
      </c>
    </row>
    <row r="211" spans="5:12" x14ac:dyDescent="0.35">
      <c r="E211" t="s">
        <v>365</v>
      </c>
      <c r="F211" t="s">
        <v>366</v>
      </c>
      <c r="G211">
        <v>43707</v>
      </c>
      <c r="H211" t="s">
        <v>278</v>
      </c>
      <c r="I211" t="s">
        <v>340</v>
      </c>
      <c r="J211" t="s">
        <v>228</v>
      </c>
      <c r="K211" t="s">
        <v>279</v>
      </c>
      <c r="L211" s="44">
        <v>2608.87</v>
      </c>
    </row>
    <row r="212" spans="5:12" x14ac:dyDescent="0.35">
      <c r="E212" t="s">
        <v>365</v>
      </c>
      <c r="F212" t="s">
        <v>366</v>
      </c>
      <c r="G212">
        <v>43721</v>
      </c>
      <c r="H212" t="s">
        <v>280</v>
      </c>
      <c r="I212" t="s">
        <v>340</v>
      </c>
      <c r="J212" t="s">
        <v>228</v>
      </c>
      <c r="K212" t="s">
        <v>281</v>
      </c>
      <c r="L212" s="44">
        <v>2612.0700000000002</v>
      </c>
    </row>
    <row r="213" spans="5:12" x14ac:dyDescent="0.35">
      <c r="E213" t="s">
        <v>365</v>
      </c>
      <c r="F213" t="s">
        <v>366</v>
      </c>
      <c r="G213">
        <v>43735</v>
      </c>
      <c r="H213" t="s">
        <v>282</v>
      </c>
      <c r="I213" t="s">
        <v>340</v>
      </c>
      <c r="J213" t="s">
        <v>228</v>
      </c>
      <c r="K213" t="s">
        <v>283</v>
      </c>
      <c r="L213" s="44">
        <v>2487.2800000000002</v>
      </c>
    </row>
    <row r="214" spans="5:12" x14ac:dyDescent="0.35">
      <c r="E214" t="s">
        <v>365</v>
      </c>
      <c r="F214" t="s">
        <v>366</v>
      </c>
      <c r="G214">
        <v>43749</v>
      </c>
      <c r="H214" t="s">
        <v>284</v>
      </c>
      <c r="I214" t="s">
        <v>340</v>
      </c>
      <c r="J214" t="s">
        <v>228</v>
      </c>
      <c r="K214" t="s">
        <v>285</v>
      </c>
      <c r="L214" s="44">
        <v>2404.0700000000002</v>
      </c>
    </row>
    <row r="215" spans="5:12" x14ac:dyDescent="0.35">
      <c r="E215" t="s">
        <v>365</v>
      </c>
      <c r="F215" t="s">
        <v>366</v>
      </c>
      <c r="G215">
        <v>43763</v>
      </c>
      <c r="H215" t="s">
        <v>286</v>
      </c>
      <c r="I215" t="s">
        <v>340</v>
      </c>
      <c r="J215" t="s">
        <v>228</v>
      </c>
      <c r="K215" t="s">
        <v>287</v>
      </c>
      <c r="L215" s="44">
        <v>2404.08</v>
      </c>
    </row>
    <row r="216" spans="5:12" x14ac:dyDescent="0.35">
      <c r="E216" t="s">
        <v>365</v>
      </c>
      <c r="F216" t="s">
        <v>366</v>
      </c>
      <c r="G216">
        <v>43777</v>
      </c>
      <c r="H216" t="s">
        <v>288</v>
      </c>
      <c r="I216" t="s">
        <v>340</v>
      </c>
      <c r="J216" t="s">
        <v>228</v>
      </c>
      <c r="K216" t="s">
        <v>289</v>
      </c>
      <c r="L216" s="44">
        <v>2404.0700000000002</v>
      </c>
    </row>
    <row r="217" spans="5:12" x14ac:dyDescent="0.35">
      <c r="E217" t="s">
        <v>365</v>
      </c>
      <c r="F217" t="s">
        <v>366</v>
      </c>
      <c r="G217">
        <v>43791</v>
      </c>
      <c r="H217" t="s">
        <v>290</v>
      </c>
      <c r="I217" t="s">
        <v>340</v>
      </c>
      <c r="J217" t="s">
        <v>228</v>
      </c>
      <c r="K217" t="s">
        <v>291</v>
      </c>
      <c r="L217" s="44">
        <v>2540.17</v>
      </c>
    </row>
    <row r="218" spans="5:12" x14ac:dyDescent="0.35">
      <c r="E218" t="s">
        <v>365</v>
      </c>
      <c r="F218" t="s">
        <v>366</v>
      </c>
      <c r="G218">
        <v>43805</v>
      </c>
      <c r="H218" t="s">
        <v>296</v>
      </c>
      <c r="I218" t="s">
        <v>340</v>
      </c>
      <c r="J218" t="s">
        <v>228</v>
      </c>
      <c r="K218" t="s">
        <v>297</v>
      </c>
      <c r="L218" s="44">
        <v>2337.54</v>
      </c>
    </row>
    <row r="219" spans="5:12" x14ac:dyDescent="0.35">
      <c r="E219" t="s">
        <v>365</v>
      </c>
      <c r="F219" t="s">
        <v>366</v>
      </c>
      <c r="G219">
        <v>43819</v>
      </c>
      <c r="H219" t="s">
        <v>318</v>
      </c>
      <c r="I219" t="s">
        <v>340</v>
      </c>
      <c r="J219" t="s">
        <v>228</v>
      </c>
      <c r="K219" t="s">
        <v>319</v>
      </c>
      <c r="L219" s="44">
        <v>2089.14</v>
      </c>
    </row>
    <row r="220" spans="5:12" x14ac:dyDescent="0.35">
      <c r="E220" t="s">
        <v>365</v>
      </c>
      <c r="F220" t="s">
        <v>366</v>
      </c>
      <c r="G220">
        <v>43833</v>
      </c>
      <c r="H220" t="s">
        <v>320</v>
      </c>
      <c r="I220" t="s">
        <v>340</v>
      </c>
      <c r="J220" t="s">
        <v>228</v>
      </c>
      <c r="K220" t="s">
        <v>321</v>
      </c>
      <c r="L220" s="44">
        <v>2146.81</v>
      </c>
    </row>
    <row r="221" spans="5:12" x14ac:dyDescent="0.35">
      <c r="E221" t="s">
        <v>365</v>
      </c>
      <c r="F221" t="s">
        <v>366</v>
      </c>
      <c r="G221">
        <v>43847</v>
      </c>
      <c r="H221" t="s">
        <v>322</v>
      </c>
      <c r="I221" t="s">
        <v>340</v>
      </c>
      <c r="J221" t="s">
        <v>228</v>
      </c>
      <c r="K221" t="s">
        <v>323</v>
      </c>
      <c r="L221" s="44">
        <v>2541.6799999999998</v>
      </c>
    </row>
    <row r="222" spans="5:12" x14ac:dyDescent="0.35">
      <c r="E222" t="s">
        <v>365</v>
      </c>
      <c r="F222" t="s">
        <v>366</v>
      </c>
      <c r="G222">
        <v>43861</v>
      </c>
      <c r="H222" t="s">
        <v>324</v>
      </c>
      <c r="I222" t="s">
        <v>340</v>
      </c>
      <c r="J222" t="s">
        <v>228</v>
      </c>
      <c r="K222" t="s">
        <v>325</v>
      </c>
      <c r="L222" s="44">
        <v>2716.65</v>
      </c>
    </row>
    <row r="223" spans="5:12" x14ac:dyDescent="0.35">
      <c r="E223" t="s">
        <v>365</v>
      </c>
      <c r="F223" t="s">
        <v>366</v>
      </c>
      <c r="G223">
        <v>43875</v>
      </c>
      <c r="H223" t="s">
        <v>328</v>
      </c>
      <c r="I223" t="s">
        <v>340</v>
      </c>
      <c r="J223" t="s">
        <v>228</v>
      </c>
      <c r="K223" t="s">
        <v>329</v>
      </c>
      <c r="L223" s="44">
        <v>2716.64</v>
      </c>
    </row>
    <row r="224" spans="5:12" x14ac:dyDescent="0.35">
      <c r="E224" t="s">
        <v>365</v>
      </c>
      <c r="F224" t="s">
        <v>366</v>
      </c>
      <c r="G224">
        <v>43889</v>
      </c>
      <c r="H224" t="s">
        <v>330</v>
      </c>
      <c r="I224" t="s">
        <v>340</v>
      </c>
      <c r="J224" t="s">
        <v>228</v>
      </c>
      <c r="K224" t="s">
        <v>331</v>
      </c>
      <c r="L224" s="44">
        <v>2420.7399999999998</v>
      </c>
    </row>
    <row r="225" spans="5:12" x14ac:dyDescent="0.35">
      <c r="E225" t="s">
        <v>365</v>
      </c>
      <c r="F225" t="s">
        <v>366</v>
      </c>
      <c r="G225">
        <v>43903</v>
      </c>
      <c r="H225" t="s">
        <v>332</v>
      </c>
      <c r="I225" t="s">
        <v>340</v>
      </c>
      <c r="J225" t="s">
        <v>228</v>
      </c>
      <c r="K225" t="s">
        <v>333</v>
      </c>
      <c r="L225" s="44">
        <v>2589.83</v>
      </c>
    </row>
    <row r="226" spans="5:12" x14ac:dyDescent="0.35">
      <c r="E226" t="s">
        <v>365</v>
      </c>
      <c r="F226" t="s">
        <v>366</v>
      </c>
      <c r="G226">
        <v>43917</v>
      </c>
      <c r="H226" t="s">
        <v>334</v>
      </c>
      <c r="I226" t="s">
        <v>340</v>
      </c>
      <c r="J226" t="s">
        <v>228</v>
      </c>
      <c r="K226" t="s">
        <v>335</v>
      </c>
      <c r="L226" s="44">
        <v>2547.56</v>
      </c>
    </row>
    <row r="227" spans="5:12" x14ac:dyDescent="0.35">
      <c r="E227" t="s">
        <v>365</v>
      </c>
      <c r="F227" t="s">
        <v>366</v>
      </c>
      <c r="G227">
        <v>43567</v>
      </c>
      <c r="H227" t="s">
        <v>227</v>
      </c>
      <c r="I227" t="s">
        <v>340</v>
      </c>
      <c r="J227" t="s">
        <v>228</v>
      </c>
      <c r="K227" t="s">
        <v>229</v>
      </c>
      <c r="L227" s="44">
        <v>27935.01</v>
      </c>
    </row>
    <row r="228" spans="5:12" x14ac:dyDescent="0.35">
      <c r="E228" t="s">
        <v>365</v>
      </c>
      <c r="F228" t="s">
        <v>366</v>
      </c>
      <c r="G228">
        <v>43581</v>
      </c>
      <c r="H228" t="s">
        <v>230</v>
      </c>
      <c r="I228" t="s">
        <v>340</v>
      </c>
      <c r="J228" t="s">
        <v>228</v>
      </c>
      <c r="K228" t="s">
        <v>231</v>
      </c>
      <c r="L228" s="44">
        <v>28776.09</v>
      </c>
    </row>
    <row r="229" spans="5:12" x14ac:dyDescent="0.35">
      <c r="E229" t="s">
        <v>365</v>
      </c>
      <c r="F229" t="s">
        <v>366</v>
      </c>
      <c r="G229">
        <v>43595</v>
      </c>
      <c r="H229" t="s">
        <v>232</v>
      </c>
      <c r="I229" t="s">
        <v>340</v>
      </c>
      <c r="J229" t="s">
        <v>228</v>
      </c>
      <c r="K229" t="s">
        <v>233</v>
      </c>
      <c r="L229" s="44">
        <v>28772.21</v>
      </c>
    </row>
    <row r="230" spans="5:12" x14ac:dyDescent="0.35">
      <c r="E230" t="s">
        <v>365</v>
      </c>
      <c r="F230" t="s">
        <v>366</v>
      </c>
      <c r="G230">
        <v>43609</v>
      </c>
      <c r="H230" t="s">
        <v>234</v>
      </c>
      <c r="I230" t="s">
        <v>340</v>
      </c>
      <c r="J230" t="s">
        <v>228</v>
      </c>
      <c r="K230" t="s">
        <v>235</v>
      </c>
      <c r="L230" s="44">
        <v>28966.7</v>
      </c>
    </row>
    <row r="231" spans="5:12" x14ac:dyDescent="0.35">
      <c r="E231" t="s">
        <v>365</v>
      </c>
      <c r="F231" t="s">
        <v>366</v>
      </c>
      <c r="G231">
        <v>43623</v>
      </c>
      <c r="H231" t="s">
        <v>236</v>
      </c>
      <c r="I231" t="s">
        <v>340</v>
      </c>
      <c r="J231" t="s">
        <v>228</v>
      </c>
      <c r="K231" t="s">
        <v>237</v>
      </c>
      <c r="L231" s="44">
        <v>30416.81</v>
      </c>
    </row>
    <row r="232" spans="5:12" x14ac:dyDescent="0.35">
      <c r="E232" t="s">
        <v>365</v>
      </c>
      <c r="F232" t="s">
        <v>366</v>
      </c>
      <c r="G232">
        <v>43637</v>
      </c>
      <c r="H232" t="s">
        <v>238</v>
      </c>
      <c r="I232" t="s">
        <v>340</v>
      </c>
      <c r="J232" t="s">
        <v>228</v>
      </c>
      <c r="K232" t="s">
        <v>239</v>
      </c>
      <c r="L232" s="44">
        <v>28936.58</v>
      </c>
    </row>
    <row r="233" spans="5:12" x14ac:dyDescent="0.35">
      <c r="E233" t="s">
        <v>365</v>
      </c>
      <c r="F233" t="s">
        <v>366</v>
      </c>
      <c r="G233">
        <v>43651</v>
      </c>
      <c r="H233" t="s">
        <v>240</v>
      </c>
      <c r="I233" t="s">
        <v>340</v>
      </c>
      <c r="J233" t="s">
        <v>228</v>
      </c>
      <c r="K233" t="s">
        <v>241</v>
      </c>
      <c r="L233" s="44">
        <v>26571.71</v>
      </c>
    </row>
    <row r="234" spans="5:12" x14ac:dyDescent="0.35">
      <c r="E234" t="s">
        <v>365</v>
      </c>
      <c r="F234" t="s">
        <v>366</v>
      </c>
      <c r="G234">
        <v>43664</v>
      </c>
      <c r="H234" t="s">
        <v>248</v>
      </c>
      <c r="I234" t="s">
        <v>340</v>
      </c>
      <c r="J234" t="s">
        <v>228</v>
      </c>
      <c r="K234" t="s">
        <v>249</v>
      </c>
      <c r="L234" s="44">
        <v>250</v>
      </c>
    </row>
    <row r="235" spans="5:12" x14ac:dyDescent="0.35">
      <c r="E235" t="s">
        <v>365</v>
      </c>
      <c r="F235" t="s">
        <v>366</v>
      </c>
      <c r="G235">
        <v>43664</v>
      </c>
      <c r="H235" t="s">
        <v>250</v>
      </c>
      <c r="I235" t="s">
        <v>340</v>
      </c>
      <c r="J235" t="s">
        <v>228</v>
      </c>
      <c r="K235" t="s">
        <v>251</v>
      </c>
      <c r="L235" s="44">
        <v>100</v>
      </c>
    </row>
    <row r="236" spans="5:12" x14ac:dyDescent="0.35">
      <c r="E236" t="s">
        <v>365</v>
      </c>
      <c r="F236" t="s">
        <v>366</v>
      </c>
      <c r="G236">
        <v>43665</v>
      </c>
      <c r="H236" t="s">
        <v>272</v>
      </c>
      <c r="I236" t="s">
        <v>340</v>
      </c>
      <c r="J236" t="s">
        <v>228</v>
      </c>
      <c r="K236" t="s">
        <v>273</v>
      </c>
      <c r="L236" s="44">
        <v>27876.02</v>
      </c>
    </row>
    <row r="237" spans="5:12" x14ac:dyDescent="0.35">
      <c r="E237" t="s">
        <v>365</v>
      </c>
      <c r="F237" t="s">
        <v>366</v>
      </c>
      <c r="G237">
        <v>43679</v>
      </c>
      <c r="H237" t="s">
        <v>274</v>
      </c>
      <c r="I237" t="s">
        <v>340</v>
      </c>
      <c r="J237" t="s">
        <v>228</v>
      </c>
      <c r="K237" t="s">
        <v>275</v>
      </c>
      <c r="L237" s="44">
        <v>27035.02</v>
      </c>
    </row>
    <row r="238" spans="5:12" x14ac:dyDescent="0.35">
      <c r="E238" t="s">
        <v>365</v>
      </c>
      <c r="F238" t="s">
        <v>366</v>
      </c>
      <c r="G238">
        <v>43693</v>
      </c>
      <c r="H238" t="s">
        <v>276</v>
      </c>
      <c r="I238" t="s">
        <v>340</v>
      </c>
      <c r="J238" t="s">
        <v>228</v>
      </c>
      <c r="K238" t="s">
        <v>277</v>
      </c>
      <c r="L238" s="44">
        <v>28702.47</v>
      </c>
    </row>
    <row r="239" spans="5:12" x14ac:dyDescent="0.35">
      <c r="E239" t="s">
        <v>365</v>
      </c>
      <c r="F239" t="s">
        <v>366</v>
      </c>
      <c r="G239">
        <v>43707</v>
      </c>
      <c r="H239" t="s">
        <v>278</v>
      </c>
      <c r="I239" t="s">
        <v>340</v>
      </c>
      <c r="J239" t="s">
        <v>228</v>
      </c>
      <c r="K239" t="s">
        <v>279</v>
      </c>
      <c r="L239" s="44">
        <v>28274.52</v>
      </c>
    </row>
    <row r="240" spans="5:12" x14ac:dyDescent="0.35">
      <c r="E240" t="s">
        <v>365</v>
      </c>
      <c r="F240" t="s">
        <v>366</v>
      </c>
      <c r="G240">
        <v>43721</v>
      </c>
      <c r="H240" t="s">
        <v>280</v>
      </c>
      <c r="I240" t="s">
        <v>340</v>
      </c>
      <c r="J240" t="s">
        <v>228</v>
      </c>
      <c r="K240" t="s">
        <v>281</v>
      </c>
      <c r="L240" s="44">
        <v>28751.26</v>
      </c>
    </row>
    <row r="241" spans="5:12" x14ac:dyDescent="0.35">
      <c r="E241" t="s">
        <v>365</v>
      </c>
      <c r="F241" t="s">
        <v>366</v>
      </c>
      <c r="G241">
        <v>43735</v>
      </c>
      <c r="H241" t="s">
        <v>282</v>
      </c>
      <c r="I241" t="s">
        <v>340</v>
      </c>
      <c r="J241" t="s">
        <v>228</v>
      </c>
      <c r="K241" t="s">
        <v>283</v>
      </c>
      <c r="L241" s="44">
        <v>28221.48</v>
      </c>
    </row>
    <row r="242" spans="5:12" x14ac:dyDescent="0.35">
      <c r="E242" t="s">
        <v>365</v>
      </c>
      <c r="F242" t="s">
        <v>366</v>
      </c>
      <c r="G242">
        <v>43749</v>
      </c>
      <c r="H242" t="s">
        <v>284</v>
      </c>
      <c r="I242" t="s">
        <v>340</v>
      </c>
      <c r="J242" t="s">
        <v>228</v>
      </c>
      <c r="K242" t="s">
        <v>285</v>
      </c>
      <c r="L242" s="44">
        <v>27662.01</v>
      </c>
    </row>
    <row r="243" spans="5:12" x14ac:dyDescent="0.35">
      <c r="E243" t="s">
        <v>365</v>
      </c>
      <c r="F243" t="s">
        <v>366</v>
      </c>
      <c r="G243">
        <v>43763</v>
      </c>
      <c r="H243" t="s">
        <v>286</v>
      </c>
      <c r="I243" t="s">
        <v>340</v>
      </c>
      <c r="J243" t="s">
        <v>228</v>
      </c>
      <c r="K243" t="s">
        <v>287</v>
      </c>
      <c r="L243" s="44">
        <v>27313.1</v>
      </c>
    </row>
    <row r="244" spans="5:12" x14ac:dyDescent="0.35">
      <c r="E244" t="s">
        <v>365</v>
      </c>
      <c r="F244" t="s">
        <v>366</v>
      </c>
      <c r="G244">
        <v>43777</v>
      </c>
      <c r="H244" t="s">
        <v>288</v>
      </c>
      <c r="I244" t="s">
        <v>340</v>
      </c>
      <c r="J244" t="s">
        <v>228</v>
      </c>
      <c r="K244" t="s">
        <v>289</v>
      </c>
      <c r="L244" s="44">
        <v>26894.01</v>
      </c>
    </row>
    <row r="245" spans="5:12" x14ac:dyDescent="0.35">
      <c r="E245" t="s">
        <v>365</v>
      </c>
      <c r="F245" t="s">
        <v>366</v>
      </c>
      <c r="G245">
        <v>43791</v>
      </c>
      <c r="H245" t="s">
        <v>290</v>
      </c>
      <c r="I245" t="s">
        <v>340</v>
      </c>
      <c r="J245" t="s">
        <v>228</v>
      </c>
      <c r="K245" t="s">
        <v>291</v>
      </c>
      <c r="L245" s="44">
        <v>28562.91</v>
      </c>
    </row>
    <row r="246" spans="5:12" x14ac:dyDescent="0.35">
      <c r="E246" t="s">
        <v>365</v>
      </c>
      <c r="F246" t="s">
        <v>366</v>
      </c>
      <c r="G246">
        <v>43805</v>
      </c>
      <c r="H246" t="s">
        <v>296</v>
      </c>
      <c r="I246" t="s">
        <v>340</v>
      </c>
      <c r="J246" t="s">
        <v>228</v>
      </c>
      <c r="K246" t="s">
        <v>297</v>
      </c>
      <c r="L246" s="44">
        <v>28897.75</v>
      </c>
    </row>
    <row r="247" spans="5:12" x14ac:dyDescent="0.35">
      <c r="E247" t="s">
        <v>365</v>
      </c>
      <c r="F247" t="s">
        <v>366</v>
      </c>
      <c r="G247">
        <v>43808</v>
      </c>
      <c r="H247" t="s">
        <v>298</v>
      </c>
      <c r="I247" t="s">
        <v>340</v>
      </c>
      <c r="J247" t="s">
        <v>228</v>
      </c>
      <c r="K247" t="s">
        <v>299</v>
      </c>
      <c r="L247" s="44">
        <v>65.37</v>
      </c>
    </row>
    <row r="248" spans="5:12" x14ac:dyDescent="0.35">
      <c r="E248" t="s">
        <v>365</v>
      </c>
      <c r="F248" t="s">
        <v>366</v>
      </c>
      <c r="G248">
        <v>43808</v>
      </c>
      <c r="H248" t="s">
        <v>300</v>
      </c>
      <c r="I248" t="s">
        <v>340</v>
      </c>
      <c r="J248" t="s">
        <v>228</v>
      </c>
      <c r="K248" t="s">
        <v>301</v>
      </c>
      <c r="L248" s="44">
        <v>32.39</v>
      </c>
    </row>
    <row r="249" spans="5:12" x14ac:dyDescent="0.35">
      <c r="E249" t="s">
        <v>365</v>
      </c>
      <c r="F249" t="s">
        <v>366</v>
      </c>
      <c r="G249">
        <v>43819</v>
      </c>
      <c r="H249" t="s">
        <v>318</v>
      </c>
      <c r="I249" t="s">
        <v>340</v>
      </c>
      <c r="J249" t="s">
        <v>228</v>
      </c>
      <c r="K249" t="s">
        <v>319</v>
      </c>
      <c r="L249" s="44">
        <v>30216.07</v>
      </c>
    </row>
    <row r="250" spans="5:12" x14ac:dyDescent="0.35">
      <c r="E250" t="s">
        <v>365</v>
      </c>
      <c r="F250" t="s">
        <v>366</v>
      </c>
      <c r="G250">
        <v>43833</v>
      </c>
      <c r="H250" t="s">
        <v>320</v>
      </c>
      <c r="I250" t="s">
        <v>340</v>
      </c>
      <c r="J250" t="s">
        <v>228</v>
      </c>
      <c r="K250" t="s">
        <v>321</v>
      </c>
      <c r="L250" s="44">
        <v>28698.97</v>
      </c>
    </row>
    <row r="251" spans="5:12" x14ac:dyDescent="0.35">
      <c r="E251" t="s">
        <v>365</v>
      </c>
      <c r="F251" t="s">
        <v>366</v>
      </c>
      <c r="G251">
        <v>43847</v>
      </c>
      <c r="H251" t="s">
        <v>322</v>
      </c>
      <c r="I251" t="s">
        <v>340</v>
      </c>
      <c r="J251" t="s">
        <v>228</v>
      </c>
      <c r="K251" t="s">
        <v>323</v>
      </c>
      <c r="L251" s="44">
        <v>29170.73</v>
      </c>
    </row>
    <row r="252" spans="5:12" x14ac:dyDescent="0.35">
      <c r="E252" t="s">
        <v>365</v>
      </c>
      <c r="F252" t="s">
        <v>366</v>
      </c>
      <c r="G252">
        <v>43861</v>
      </c>
      <c r="H252" t="s">
        <v>324</v>
      </c>
      <c r="I252" t="s">
        <v>340</v>
      </c>
      <c r="J252" t="s">
        <v>228</v>
      </c>
      <c r="K252" t="s">
        <v>325</v>
      </c>
      <c r="L252" s="44">
        <v>27958.81</v>
      </c>
    </row>
    <row r="253" spans="5:12" x14ac:dyDescent="0.35">
      <c r="E253" t="s">
        <v>365</v>
      </c>
      <c r="F253" t="s">
        <v>366</v>
      </c>
      <c r="G253">
        <v>43875</v>
      </c>
      <c r="H253" t="s">
        <v>328</v>
      </c>
      <c r="I253" t="s">
        <v>340</v>
      </c>
      <c r="J253" t="s">
        <v>228</v>
      </c>
      <c r="K253" t="s">
        <v>329</v>
      </c>
      <c r="L253" s="44">
        <v>27347.77</v>
      </c>
    </row>
    <row r="254" spans="5:12" x14ac:dyDescent="0.35">
      <c r="E254" t="s">
        <v>365</v>
      </c>
      <c r="F254" t="s">
        <v>366</v>
      </c>
      <c r="G254">
        <v>43889</v>
      </c>
      <c r="H254" t="s">
        <v>330</v>
      </c>
      <c r="I254" t="s">
        <v>340</v>
      </c>
      <c r="J254" t="s">
        <v>228</v>
      </c>
      <c r="K254" t="s">
        <v>331</v>
      </c>
      <c r="L254" s="44">
        <v>26992.09</v>
      </c>
    </row>
    <row r="255" spans="5:12" x14ac:dyDescent="0.35">
      <c r="E255" t="s">
        <v>365</v>
      </c>
      <c r="F255" t="s">
        <v>366</v>
      </c>
      <c r="G255">
        <v>43903</v>
      </c>
      <c r="H255" t="s">
        <v>332</v>
      </c>
      <c r="I255" t="s">
        <v>340</v>
      </c>
      <c r="J255" t="s">
        <v>228</v>
      </c>
      <c r="K255" t="s">
        <v>333</v>
      </c>
      <c r="L255" s="44">
        <v>27584.31</v>
      </c>
    </row>
    <row r="256" spans="5:12" x14ac:dyDescent="0.35">
      <c r="E256" t="s">
        <v>365</v>
      </c>
      <c r="F256" t="s">
        <v>366</v>
      </c>
      <c r="G256">
        <v>43917</v>
      </c>
      <c r="H256" t="s">
        <v>334</v>
      </c>
      <c r="I256" t="s">
        <v>340</v>
      </c>
      <c r="J256" t="s">
        <v>228</v>
      </c>
      <c r="K256" t="s">
        <v>335</v>
      </c>
      <c r="L256" s="44">
        <v>27212.32</v>
      </c>
    </row>
    <row r="257" spans="5:12" x14ac:dyDescent="0.35">
      <c r="E257" t="s">
        <v>365</v>
      </c>
      <c r="F257" t="s">
        <v>366</v>
      </c>
      <c r="G257">
        <v>43567</v>
      </c>
      <c r="H257" t="s">
        <v>227</v>
      </c>
      <c r="I257" t="s">
        <v>340</v>
      </c>
      <c r="J257" t="s">
        <v>228</v>
      </c>
      <c r="K257" t="s">
        <v>229</v>
      </c>
      <c r="L257" s="44">
        <v>2741.5</v>
      </c>
    </row>
    <row r="258" spans="5:12" x14ac:dyDescent="0.35">
      <c r="E258" t="s">
        <v>365</v>
      </c>
      <c r="F258" t="s">
        <v>366</v>
      </c>
      <c r="G258">
        <v>43581</v>
      </c>
      <c r="H258" t="s">
        <v>230</v>
      </c>
      <c r="I258" t="s">
        <v>340</v>
      </c>
      <c r="J258" t="s">
        <v>228</v>
      </c>
      <c r="K258" t="s">
        <v>231</v>
      </c>
      <c r="L258" s="44">
        <v>2741.49</v>
      </c>
    </row>
    <row r="259" spans="5:12" x14ac:dyDescent="0.35">
      <c r="E259" t="s">
        <v>365</v>
      </c>
      <c r="F259" t="s">
        <v>366</v>
      </c>
      <c r="G259">
        <v>43595</v>
      </c>
      <c r="H259" t="s">
        <v>232</v>
      </c>
      <c r="I259" t="s">
        <v>340</v>
      </c>
      <c r="J259" t="s">
        <v>228</v>
      </c>
      <c r="K259" t="s">
        <v>233</v>
      </c>
      <c r="L259" s="44">
        <v>2741.5</v>
      </c>
    </row>
    <row r="260" spans="5:12" x14ac:dyDescent="0.35">
      <c r="E260" t="s">
        <v>365</v>
      </c>
      <c r="F260" t="s">
        <v>366</v>
      </c>
      <c r="G260">
        <v>43609</v>
      </c>
      <c r="H260" t="s">
        <v>234</v>
      </c>
      <c r="I260" t="s">
        <v>340</v>
      </c>
      <c r="J260" t="s">
        <v>228</v>
      </c>
      <c r="K260" t="s">
        <v>235</v>
      </c>
      <c r="L260" s="44">
        <v>2741.49</v>
      </c>
    </row>
    <row r="261" spans="5:12" x14ac:dyDescent="0.35">
      <c r="E261" t="s">
        <v>365</v>
      </c>
      <c r="F261" t="s">
        <v>366</v>
      </c>
      <c r="G261">
        <v>43623</v>
      </c>
      <c r="H261" t="s">
        <v>236</v>
      </c>
      <c r="I261" t="s">
        <v>340</v>
      </c>
      <c r="J261" t="s">
        <v>228</v>
      </c>
      <c r="K261" t="s">
        <v>237</v>
      </c>
      <c r="L261" s="44">
        <v>2741.5</v>
      </c>
    </row>
    <row r="262" spans="5:12" x14ac:dyDescent="0.35">
      <c r="E262" t="s">
        <v>365</v>
      </c>
      <c r="F262" t="s">
        <v>366</v>
      </c>
      <c r="G262">
        <v>43637</v>
      </c>
      <c r="H262" t="s">
        <v>238</v>
      </c>
      <c r="I262" t="s">
        <v>340</v>
      </c>
      <c r="J262" t="s">
        <v>228</v>
      </c>
      <c r="K262" t="s">
        <v>239</v>
      </c>
      <c r="L262" s="44">
        <v>2741.5</v>
      </c>
    </row>
    <row r="263" spans="5:12" x14ac:dyDescent="0.35">
      <c r="E263" t="s">
        <v>365</v>
      </c>
      <c r="F263" t="s">
        <v>366</v>
      </c>
      <c r="G263">
        <v>43651</v>
      </c>
      <c r="H263" t="s">
        <v>240</v>
      </c>
      <c r="I263" t="s">
        <v>340</v>
      </c>
      <c r="J263" t="s">
        <v>228</v>
      </c>
      <c r="K263" t="s">
        <v>241</v>
      </c>
      <c r="L263" s="44">
        <v>2741.49</v>
      </c>
    </row>
    <row r="264" spans="5:12" x14ac:dyDescent="0.35">
      <c r="E264" t="s">
        <v>365</v>
      </c>
      <c r="F264" t="s">
        <v>366</v>
      </c>
      <c r="G264">
        <v>43665</v>
      </c>
      <c r="H264" t="s">
        <v>272</v>
      </c>
      <c r="I264" t="s">
        <v>340</v>
      </c>
      <c r="J264" t="s">
        <v>228</v>
      </c>
      <c r="K264" t="s">
        <v>273</v>
      </c>
      <c r="L264" s="44">
        <v>2741.49</v>
      </c>
    </row>
    <row r="265" spans="5:12" x14ac:dyDescent="0.35">
      <c r="E265" t="s">
        <v>365</v>
      </c>
      <c r="F265" t="s">
        <v>366</v>
      </c>
      <c r="G265">
        <v>43679</v>
      </c>
      <c r="H265" t="s">
        <v>274</v>
      </c>
      <c r="I265" t="s">
        <v>340</v>
      </c>
      <c r="J265" t="s">
        <v>228</v>
      </c>
      <c r="K265" t="s">
        <v>275</v>
      </c>
      <c r="L265" s="44">
        <v>2752.6</v>
      </c>
    </row>
    <row r="266" spans="5:12" x14ac:dyDescent="0.35">
      <c r="E266" t="s">
        <v>365</v>
      </c>
      <c r="F266" t="s">
        <v>366</v>
      </c>
      <c r="G266">
        <v>43693</v>
      </c>
      <c r="H266" t="s">
        <v>276</v>
      </c>
      <c r="I266" t="s">
        <v>340</v>
      </c>
      <c r="J266" t="s">
        <v>228</v>
      </c>
      <c r="K266" t="s">
        <v>277</v>
      </c>
      <c r="L266" s="44">
        <v>2757.5</v>
      </c>
    </row>
    <row r="267" spans="5:12" x14ac:dyDescent="0.35">
      <c r="E267" t="s">
        <v>365</v>
      </c>
      <c r="F267" t="s">
        <v>366</v>
      </c>
      <c r="G267">
        <v>43707</v>
      </c>
      <c r="H267" t="s">
        <v>278</v>
      </c>
      <c r="I267" t="s">
        <v>340</v>
      </c>
      <c r="J267" t="s">
        <v>228</v>
      </c>
      <c r="K267" t="s">
        <v>279</v>
      </c>
      <c r="L267" s="44">
        <v>2757.51</v>
      </c>
    </row>
    <row r="268" spans="5:12" x14ac:dyDescent="0.35">
      <c r="E268" t="s">
        <v>365</v>
      </c>
      <c r="F268" t="s">
        <v>366</v>
      </c>
      <c r="G268">
        <v>43721</v>
      </c>
      <c r="H268" t="s">
        <v>280</v>
      </c>
      <c r="I268" t="s">
        <v>340</v>
      </c>
      <c r="J268" t="s">
        <v>228</v>
      </c>
      <c r="K268" t="s">
        <v>281</v>
      </c>
      <c r="L268" s="44">
        <v>2757.48</v>
      </c>
    </row>
    <row r="269" spans="5:12" x14ac:dyDescent="0.35">
      <c r="E269" t="s">
        <v>365</v>
      </c>
      <c r="F269" t="s">
        <v>366</v>
      </c>
      <c r="G269">
        <v>43735</v>
      </c>
      <c r="H269" t="s">
        <v>282</v>
      </c>
      <c r="I269" t="s">
        <v>340</v>
      </c>
      <c r="J269" t="s">
        <v>228</v>
      </c>
      <c r="K269" t="s">
        <v>283</v>
      </c>
      <c r="L269" s="44">
        <v>2757.5</v>
      </c>
    </row>
    <row r="270" spans="5:12" x14ac:dyDescent="0.35">
      <c r="E270" t="s">
        <v>365</v>
      </c>
      <c r="F270" t="s">
        <v>366</v>
      </c>
      <c r="G270">
        <v>43749</v>
      </c>
      <c r="H270" t="s">
        <v>284</v>
      </c>
      <c r="I270" t="s">
        <v>340</v>
      </c>
      <c r="J270" t="s">
        <v>228</v>
      </c>
      <c r="K270" t="s">
        <v>285</v>
      </c>
      <c r="L270" s="44">
        <v>2772.18</v>
      </c>
    </row>
    <row r="271" spans="5:12" x14ac:dyDescent="0.35">
      <c r="E271" t="s">
        <v>365</v>
      </c>
      <c r="F271" t="s">
        <v>366</v>
      </c>
      <c r="G271">
        <v>43763</v>
      </c>
      <c r="H271" t="s">
        <v>286</v>
      </c>
      <c r="I271" t="s">
        <v>340</v>
      </c>
      <c r="J271" t="s">
        <v>228</v>
      </c>
      <c r="K271" t="s">
        <v>287</v>
      </c>
      <c r="L271" s="44">
        <v>2150.6</v>
      </c>
    </row>
    <row r="272" spans="5:12" x14ac:dyDescent="0.35">
      <c r="E272" t="s">
        <v>365</v>
      </c>
      <c r="F272" t="s">
        <v>366</v>
      </c>
      <c r="G272">
        <v>43777</v>
      </c>
      <c r="H272" t="s">
        <v>288</v>
      </c>
      <c r="I272" t="s">
        <v>340</v>
      </c>
      <c r="J272" t="s">
        <v>228</v>
      </c>
      <c r="K272" t="s">
        <v>289</v>
      </c>
      <c r="L272" s="44">
        <v>2135.88</v>
      </c>
    </row>
    <row r="273" spans="5:12" x14ac:dyDescent="0.35">
      <c r="E273" t="s">
        <v>365</v>
      </c>
      <c r="F273" t="s">
        <v>366</v>
      </c>
      <c r="G273">
        <v>43791</v>
      </c>
      <c r="H273" t="s">
        <v>290</v>
      </c>
      <c r="I273" t="s">
        <v>340</v>
      </c>
      <c r="J273" t="s">
        <v>228</v>
      </c>
      <c r="K273" t="s">
        <v>291</v>
      </c>
      <c r="L273" s="44">
        <v>2112.7399999999998</v>
      </c>
    </row>
    <row r="274" spans="5:12" x14ac:dyDescent="0.35">
      <c r="E274" t="s">
        <v>365</v>
      </c>
      <c r="F274" t="s">
        <v>366</v>
      </c>
      <c r="G274">
        <v>43805</v>
      </c>
      <c r="H274" t="s">
        <v>296</v>
      </c>
      <c r="I274" t="s">
        <v>340</v>
      </c>
      <c r="J274" t="s">
        <v>228</v>
      </c>
      <c r="K274" t="s">
        <v>297</v>
      </c>
      <c r="L274" s="44">
        <v>2137.96</v>
      </c>
    </row>
    <row r="275" spans="5:12" x14ac:dyDescent="0.35">
      <c r="E275" t="s">
        <v>365</v>
      </c>
      <c r="F275" t="s">
        <v>366</v>
      </c>
      <c r="G275">
        <v>43819</v>
      </c>
      <c r="H275" t="s">
        <v>318</v>
      </c>
      <c r="I275" t="s">
        <v>340</v>
      </c>
      <c r="J275" t="s">
        <v>228</v>
      </c>
      <c r="K275" t="s">
        <v>319</v>
      </c>
      <c r="L275" s="44">
        <v>2703.2</v>
      </c>
    </row>
    <row r="276" spans="5:12" x14ac:dyDescent="0.35">
      <c r="E276" t="s">
        <v>365</v>
      </c>
      <c r="F276" t="s">
        <v>366</v>
      </c>
      <c r="G276">
        <v>43833</v>
      </c>
      <c r="H276" t="s">
        <v>320</v>
      </c>
      <c r="I276" t="s">
        <v>340</v>
      </c>
      <c r="J276" t="s">
        <v>228</v>
      </c>
      <c r="K276" t="s">
        <v>321</v>
      </c>
      <c r="L276" s="44">
        <v>2794.77</v>
      </c>
    </row>
    <row r="277" spans="5:12" x14ac:dyDescent="0.35">
      <c r="E277" t="s">
        <v>365</v>
      </c>
      <c r="F277" t="s">
        <v>366</v>
      </c>
      <c r="G277">
        <v>43847</v>
      </c>
      <c r="H277" t="s">
        <v>322</v>
      </c>
      <c r="I277" t="s">
        <v>340</v>
      </c>
      <c r="J277" t="s">
        <v>228</v>
      </c>
      <c r="K277" t="s">
        <v>323</v>
      </c>
      <c r="L277" s="44">
        <v>2741.1</v>
      </c>
    </row>
    <row r="278" spans="5:12" x14ac:dyDescent="0.35">
      <c r="E278" t="s">
        <v>365</v>
      </c>
      <c r="F278" t="s">
        <v>366</v>
      </c>
      <c r="G278">
        <v>43861</v>
      </c>
      <c r="H278" t="s">
        <v>324</v>
      </c>
      <c r="I278" t="s">
        <v>340</v>
      </c>
      <c r="J278" t="s">
        <v>228</v>
      </c>
      <c r="K278" t="s">
        <v>325</v>
      </c>
      <c r="L278" s="44">
        <v>2752.67</v>
      </c>
    </row>
    <row r="279" spans="5:12" x14ac:dyDescent="0.35">
      <c r="E279" t="s">
        <v>365</v>
      </c>
      <c r="F279" t="s">
        <v>366</v>
      </c>
      <c r="G279">
        <v>43875</v>
      </c>
      <c r="H279" t="s">
        <v>328</v>
      </c>
      <c r="I279" t="s">
        <v>340</v>
      </c>
      <c r="J279" t="s">
        <v>228</v>
      </c>
      <c r="K279" t="s">
        <v>329</v>
      </c>
      <c r="L279" s="44">
        <v>2769</v>
      </c>
    </row>
    <row r="280" spans="5:12" x14ac:dyDescent="0.35">
      <c r="E280" t="s">
        <v>365</v>
      </c>
      <c r="F280" t="s">
        <v>366</v>
      </c>
      <c r="G280">
        <v>43889</v>
      </c>
      <c r="H280" t="s">
        <v>330</v>
      </c>
      <c r="I280" t="s">
        <v>340</v>
      </c>
      <c r="J280" t="s">
        <v>228</v>
      </c>
      <c r="K280" t="s">
        <v>331</v>
      </c>
      <c r="L280" s="44">
        <v>2768.99</v>
      </c>
    </row>
    <row r="281" spans="5:12" x14ac:dyDescent="0.35">
      <c r="E281" t="s">
        <v>365</v>
      </c>
      <c r="F281" t="s">
        <v>366</v>
      </c>
      <c r="G281">
        <v>43903</v>
      </c>
      <c r="H281" t="s">
        <v>332</v>
      </c>
      <c r="I281" t="s">
        <v>340</v>
      </c>
      <c r="J281" t="s">
        <v>228</v>
      </c>
      <c r="K281" t="s">
        <v>333</v>
      </c>
      <c r="L281" s="44">
        <v>2768.99</v>
      </c>
    </row>
    <row r="282" spans="5:12" x14ac:dyDescent="0.35">
      <c r="E282" t="s">
        <v>365</v>
      </c>
      <c r="F282" t="s">
        <v>366</v>
      </c>
      <c r="G282">
        <v>43917</v>
      </c>
      <c r="H282" t="s">
        <v>334</v>
      </c>
      <c r="I282" t="s">
        <v>340</v>
      </c>
      <c r="J282" t="s">
        <v>228</v>
      </c>
      <c r="K282" t="s">
        <v>335</v>
      </c>
      <c r="L282" s="44">
        <v>2769.01</v>
      </c>
    </row>
    <row r="283" spans="5:12" x14ac:dyDescent="0.35">
      <c r="E283" t="s">
        <v>365</v>
      </c>
      <c r="F283" t="s">
        <v>366</v>
      </c>
      <c r="G283">
        <v>43567</v>
      </c>
      <c r="H283" t="s">
        <v>227</v>
      </c>
      <c r="I283" t="s">
        <v>340</v>
      </c>
      <c r="J283" t="s">
        <v>228</v>
      </c>
      <c r="K283" t="s">
        <v>229</v>
      </c>
      <c r="L283" s="44">
        <v>28283.09</v>
      </c>
    </row>
    <row r="284" spans="5:12" x14ac:dyDescent="0.35">
      <c r="E284" t="s">
        <v>365</v>
      </c>
      <c r="F284" t="s">
        <v>366</v>
      </c>
      <c r="G284">
        <v>43581</v>
      </c>
      <c r="H284" t="s">
        <v>230</v>
      </c>
      <c r="I284" t="s">
        <v>340</v>
      </c>
      <c r="J284" t="s">
        <v>228</v>
      </c>
      <c r="K284" t="s">
        <v>231</v>
      </c>
      <c r="L284" s="44">
        <v>28335.48</v>
      </c>
    </row>
    <row r="285" spans="5:12" x14ac:dyDescent="0.35">
      <c r="E285" t="s">
        <v>365</v>
      </c>
      <c r="F285" t="s">
        <v>366</v>
      </c>
      <c r="G285">
        <v>43595</v>
      </c>
      <c r="H285" t="s">
        <v>232</v>
      </c>
      <c r="I285" t="s">
        <v>340</v>
      </c>
      <c r="J285" t="s">
        <v>228</v>
      </c>
      <c r="K285" t="s">
        <v>233</v>
      </c>
      <c r="L285" s="44">
        <v>29132.21</v>
      </c>
    </row>
    <row r="286" spans="5:12" x14ac:dyDescent="0.35">
      <c r="E286" t="s">
        <v>365</v>
      </c>
      <c r="F286" t="s">
        <v>366</v>
      </c>
      <c r="G286">
        <v>43609</v>
      </c>
      <c r="H286" t="s">
        <v>234</v>
      </c>
      <c r="I286" t="s">
        <v>340</v>
      </c>
      <c r="J286" t="s">
        <v>228</v>
      </c>
      <c r="K286" t="s">
        <v>235</v>
      </c>
      <c r="L286" s="44">
        <v>29046.47</v>
      </c>
    </row>
    <row r="287" spans="5:12" x14ac:dyDescent="0.35">
      <c r="E287" t="s">
        <v>365</v>
      </c>
      <c r="F287" t="s">
        <v>366</v>
      </c>
      <c r="G287">
        <v>43623</v>
      </c>
      <c r="H287" t="s">
        <v>236</v>
      </c>
      <c r="I287" t="s">
        <v>340</v>
      </c>
      <c r="J287" t="s">
        <v>228</v>
      </c>
      <c r="K287" t="s">
        <v>237</v>
      </c>
      <c r="L287" s="44">
        <v>28973.27</v>
      </c>
    </row>
    <row r="288" spans="5:12" x14ac:dyDescent="0.35">
      <c r="E288" t="s">
        <v>365</v>
      </c>
      <c r="F288" t="s">
        <v>366</v>
      </c>
      <c r="G288">
        <v>43637</v>
      </c>
      <c r="H288" t="s">
        <v>238</v>
      </c>
      <c r="I288" t="s">
        <v>340</v>
      </c>
      <c r="J288" t="s">
        <v>228</v>
      </c>
      <c r="K288" t="s">
        <v>239</v>
      </c>
      <c r="L288" s="44">
        <v>28548.35</v>
      </c>
    </row>
    <row r="289" spans="5:12" x14ac:dyDescent="0.35">
      <c r="E289" t="s">
        <v>365</v>
      </c>
      <c r="F289" t="s">
        <v>366</v>
      </c>
      <c r="G289">
        <v>43651</v>
      </c>
      <c r="H289" t="s">
        <v>240</v>
      </c>
      <c r="I289" t="s">
        <v>340</v>
      </c>
      <c r="J289" t="s">
        <v>228</v>
      </c>
      <c r="K289" t="s">
        <v>241</v>
      </c>
      <c r="L289" s="44">
        <v>28623.55</v>
      </c>
    </row>
    <row r="290" spans="5:12" x14ac:dyDescent="0.35">
      <c r="E290" t="s">
        <v>365</v>
      </c>
      <c r="F290" t="s">
        <v>366</v>
      </c>
      <c r="G290">
        <v>43664</v>
      </c>
      <c r="H290" t="s">
        <v>252</v>
      </c>
      <c r="I290" t="s">
        <v>340</v>
      </c>
      <c r="J290" t="s">
        <v>228</v>
      </c>
      <c r="K290" t="s">
        <v>253</v>
      </c>
      <c r="L290" s="44">
        <v>80</v>
      </c>
    </row>
    <row r="291" spans="5:12" x14ac:dyDescent="0.35">
      <c r="E291" t="s">
        <v>365</v>
      </c>
      <c r="F291" t="s">
        <v>366</v>
      </c>
      <c r="G291">
        <v>43664</v>
      </c>
      <c r="H291" t="s">
        <v>254</v>
      </c>
      <c r="I291" t="s">
        <v>340</v>
      </c>
      <c r="J291" t="s">
        <v>228</v>
      </c>
      <c r="K291" t="s">
        <v>255</v>
      </c>
      <c r="L291" s="44">
        <v>60</v>
      </c>
    </row>
    <row r="292" spans="5:12" x14ac:dyDescent="0.35">
      <c r="E292" t="s">
        <v>365</v>
      </c>
      <c r="F292" t="s">
        <v>366</v>
      </c>
      <c r="G292">
        <v>43664</v>
      </c>
      <c r="H292" t="s">
        <v>256</v>
      </c>
      <c r="I292" t="s">
        <v>340</v>
      </c>
      <c r="J292" t="s">
        <v>228</v>
      </c>
      <c r="K292" t="s">
        <v>257</v>
      </c>
      <c r="L292" s="44">
        <v>60</v>
      </c>
    </row>
    <row r="293" spans="5:12" x14ac:dyDescent="0.35">
      <c r="E293" t="s">
        <v>365</v>
      </c>
      <c r="F293" t="s">
        <v>366</v>
      </c>
      <c r="G293">
        <v>43664</v>
      </c>
      <c r="H293" t="s">
        <v>258</v>
      </c>
      <c r="I293" t="s">
        <v>340</v>
      </c>
      <c r="J293" t="s">
        <v>228</v>
      </c>
      <c r="K293" t="s">
        <v>259</v>
      </c>
      <c r="L293" s="44">
        <v>30</v>
      </c>
    </row>
    <row r="294" spans="5:12" x14ac:dyDescent="0.35">
      <c r="E294" t="s">
        <v>365</v>
      </c>
      <c r="F294" t="s">
        <v>366</v>
      </c>
      <c r="G294">
        <v>43664</v>
      </c>
      <c r="H294" t="s">
        <v>260</v>
      </c>
      <c r="I294" t="s">
        <v>340</v>
      </c>
      <c r="J294" t="s">
        <v>228</v>
      </c>
      <c r="K294" t="s">
        <v>261</v>
      </c>
      <c r="L294" s="44">
        <v>30</v>
      </c>
    </row>
    <row r="295" spans="5:12" x14ac:dyDescent="0.35">
      <c r="E295" t="s">
        <v>365</v>
      </c>
      <c r="F295" t="s">
        <v>366</v>
      </c>
      <c r="G295">
        <v>43664</v>
      </c>
      <c r="H295" t="s">
        <v>262</v>
      </c>
      <c r="I295" t="s">
        <v>340</v>
      </c>
      <c r="J295" t="s">
        <v>228</v>
      </c>
      <c r="K295" t="s">
        <v>263</v>
      </c>
      <c r="L295" s="44">
        <v>30</v>
      </c>
    </row>
    <row r="296" spans="5:12" x14ac:dyDescent="0.35">
      <c r="E296" t="s">
        <v>365</v>
      </c>
      <c r="F296" t="s">
        <v>366</v>
      </c>
      <c r="G296">
        <v>43664</v>
      </c>
      <c r="H296" t="s">
        <v>264</v>
      </c>
      <c r="I296" t="s">
        <v>340</v>
      </c>
      <c r="J296" t="s">
        <v>228</v>
      </c>
      <c r="K296" t="s">
        <v>265</v>
      </c>
      <c r="L296" s="44">
        <v>20</v>
      </c>
    </row>
    <row r="297" spans="5:12" x14ac:dyDescent="0.35">
      <c r="E297" t="s">
        <v>365</v>
      </c>
      <c r="F297" t="s">
        <v>366</v>
      </c>
      <c r="G297">
        <v>43664</v>
      </c>
      <c r="H297" t="s">
        <v>266</v>
      </c>
      <c r="I297" t="s">
        <v>340</v>
      </c>
      <c r="J297" t="s">
        <v>228</v>
      </c>
      <c r="K297" t="s">
        <v>267</v>
      </c>
      <c r="L297" s="44">
        <v>10</v>
      </c>
    </row>
    <row r="298" spans="5:12" x14ac:dyDescent="0.35">
      <c r="E298" t="s">
        <v>365</v>
      </c>
      <c r="F298" t="s">
        <v>366</v>
      </c>
      <c r="G298">
        <v>43665</v>
      </c>
      <c r="H298" t="s">
        <v>272</v>
      </c>
      <c r="I298" t="s">
        <v>340</v>
      </c>
      <c r="J298" t="s">
        <v>228</v>
      </c>
      <c r="K298" t="s">
        <v>273</v>
      </c>
      <c r="L298" s="44">
        <v>28371.21</v>
      </c>
    </row>
    <row r="299" spans="5:12" x14ac:dyDescent="0.35">
      <c r="E299" t="s">
        <v>365</v>
      </c>
      <c r="F299" t="s">
        <v>366</v>
      </c>
      <c r="G299">
        <v>43679</v>
      </c>
      <c r="H299" t="s">
        <v>274</v>
      </c>
      <c r="I299" t="s">
        <v>340</v>
      </c>
      <c r="J299" t="s">
        <v>228</v>
      </c>
      <c r="K299" t="s">
        <v>275</v>
      </c>
      <c r="L299" s="44">
        <v>28598.86</v>
      </c>
    </row>
    <row r="300" spans="5:12" x14ac:dyDescent="0.35">
      <c r="E300" t="s">
        <v>365</v>
      </c>
      <c r="F300" t="s">
        <v>366</v>
      </c>
      <c r="G300">
        <v>43693</v>
      </c>
      <c r="H300" t="s">
        <v>276</v>
      </c>
      <c r="I300" t="s">
        <v>340</v>
      </c>
      <c r="J300" t="s">
        <v>228</v>
      </c>
      <c r="K300" t="s">
        <v>277</v>
      </c>
      <c r="L300" s="44">
        <v>29710.19</v>
      </c>
    </row>
    <row r="301" spans="5:12" x14ac:dyDescent="0.35">
      <c r="E301" t="s">
        <v>365</v>
      </c>
      <c r="F301" t="s">
        <v>366</v>
      </c>
      <c r="G301">
        <v>43707</v>
      </c>
      <c r="H301" t="s">
        <v>278</v>
      </c>
      <c r="I301" t="s">
        <v>340</v>
      </c>
      <c r="J301" t="s">
        <v>228</v>
      </c>
      <c r="K301" t="s">
        <v>279</v>
      </c>
      <c r="L301" s="44">
        <v>29775.67</v>
      </c>
    </row>
    <row r="302" spans="5:12" x14ac:dyDescent="0.35">
      <c r="E302" t="s">
        <v>365</v>
      </c>
      <c r="F302" t="s">
        <v>366</v>
      </c>
      <c r="G302">
        <v>43721</v>
      </c>
      <c r="H302" t="s">
        <v>280</v>
      </c>
      <c r="I302" t="s">
        <v>340</v>
      </c>
      <c r="J302" t="s">
        <v>228</v>
      </c>
      <c r="K302" t="s">
        <v>281</v>
      </c>
      <c r="L302" s="44">
        <v>29743.35</v>
      </c>
    </row>
    <row r="303" spans="5:12" x14ac:dyDescent="0.35">
      <c r="E303" t="s">
        <v>365</v>
      </c>
      <c r="F303" t="s">
        <v>366</v>
      </c>
      <c r="G303">
        <v>43735</v>
      </c>
      <c r="H303" t="s">
        <v>282</v>
      </c>
      <c r="I303" t="s">
        <v>340</v>
      </c>
      <c r="J303" t="s">
        <v>228</v>
      </c>
      <c r="K303" t="s">
        <v>283</v>
      </c>
      <c r="L303" s="44">
        <v>30557.21</v>
      </c>
    </row>
    <row r="304" spans="5:12" x14ac:dyDescent="0.35">
      <c r="E304" t="s">
        <v>365</v>
      </c>
      <c r="F304" t="s">
        <v>366</v>
      </c>
      <c r="G304">
        <v>43749</v>
      </c>
      <c r="H304" t="s">
        <v>284</v>
      </c>
      <c r="I304" t="s">
        <v>340</v>
      </c>
      <c r="J304" t="s">
        <v>228</v>
      </c>
      <c r="K304" t="s">
        <v>285</v>
      </c>
      <c r="L304" s="44">
        <v>29528.15</v>
      </c>
    </row>
    <row r="305" spans="5:12" x14ac:dyDescent="0.35">
      <c r="E305" t="s">
        <v>365</v>
      </c>
      <c r="F305" t="s">
        <v>366</v>
      </c>
      <c r="G305">
        <v>43763</v>
      </c>
      <c r="H305" t="s">
        <v>286</v>
      </c>
      <c r="I305" t="s">
        <v>340</v>
      </c>
      <c r="J305" t="s">
        <v>228</v>
      </c>
      <c r="K305" t="s">
        <v>287</v>
      </c>
      <c r="L305" s="44">
        <v>29557.91</v>
      </c>
    </row>
    <row r="306" spans="5:12" x14ac:dyDescent="0.35">
      <c r="E306" t="s">
        <v>365</v>
      </c>
      <c r="F306" t="s">
        <v>366</v>
      </c>
      <c r="G306">
        <v>43777</v>
      </c>
      <c r="H306" t="s">
        <v>288</v>
      </c>
      <c r="I306" t="s">
        <v>340</v>
      </c>
      <c r="J306" t="s">
        <v>228</v>
      </c>
      <c r="K306" t="s">
        <v>289</v>
      </c>
      <c r="L306" s="44">
        <v>29120.2</v>
      </c>
    </row>
    <row r="307" spans="5:12" x14ac:dyDescent="0.35">
      <c r="E307" t="s">
        <v>365</v>
      </c>
      <c r="F307" t="s">
        <v>366</v>
      </c>
      <c r="G307">
        <v>43791</v>
      </c>
      <c r="H307" t="s">
        <v>290</v>
      </c>
      <c r="I307" t="s">
        <v>340</v>
      </c>
      <c r="J307" t="s">
        <v>228</v>
      </c>
      <c r="K307" t="s">
        <v>291</v>
      </c>
      <c r="L307" s="44">
        <v>29732.71</v>
      </c>
    </row>
    <row r="308" spans="5:12" x14ac:dyDescent="0.35">
      <c r="E308" t="s">
        <v>365</v>
      </c>
      <c r="F308" t="s">
        <v>366</v>
      </c>
      <c r="G308">
        <v>43805</v>
      </c>
      <c r="H308" t="s">
        <v>296</v>
      </c>
      <c r="I308" t="s">
        <v>340</v>
      </c>
      <c r="J308" t="s">
        <v>228</v>
      </c>
      <c r="K308" t="s">
        <v>297</v>
      </c>
      <c r="L308" s="44">
        <v>29297.39</v>
      </c>
    </row>
    <row r="309" spans="5:12" x14ac:dyDescent="0.35">
      <c r="E309" t="s">
        <v>365</v>
      </c>
      <c r="F309" t="s">
        <v>366</v>
      </c>
      <c r="G309">
        <v>43809</v>
      </c>
      <c r="H309" t="s">
        <v>310</v>
      </c>
      <c r="I309" t="s">
        <v>340</v>
      </c>
      <c r="J309" t="s">
        <v>228</v>
      </c>
      <c r="K309" t="s">
        <v>311</v>
      </c>
      <c r="L309" s="44">
        <v>80</v>
      </c>
    </row>
    <row r="310" spans="5:12" x14ac:dyDescent="0.35">
      <c r="E310" t="s">
        <v>365</v>
      </c>
      <c r="F310" t="s">
        <v>366</v>
      </c>
      <c r="G310">
        <v>43819</v>
      </c>
      <c r="H310" t="s">
        <v>318</v>
      </c>
      <c r="I310" t="s">
        <v>340</v>
      </c>
      <c r="J310" t="s">
        <v>228</v>
      </c>
      <c r="K310" t="s">
        <v>319</v>
      </c>
      <c r="L310" s="44">
        <v>31220.53</v>
      </c>
    </row>
    <row r="311" spans="5:12" x14ac:dyDescent="0.35">
      <c r="E311" t="s">
        <v>365</v>
      </c>
      <c r="F311" t="s">
        <v>366</v>
      </c>
      <c r="G311">
        <v>43833</v>
      </c>
      <c r="H311" t="s">
        <v>320</v>
      </c>
      <c r="I311" t="s">
        <v>340</v>
      </c>
      <c r="J311" t="s">
        <v>228</v>
      </c>
      <c r="K311" t="s">
        <v>321</v>
      </c>
      <c r="L311" s="44">
        <v>29718.99</v>
      </c>
    </row>
    <row r="312" spans="5:12" x14ac:dyDescent="0.35">
      <c r="E312" t="s">
        <v>365</v>
      </c>
      <c r="F312" t="s">
        <v>366</v>
      </c>
      <c r="G312">
        <v>43847</v>
      </c>
      <c r="H312" t="s">
        <v>322</v>
      </c>
      <c r="I312" t="s">
        <v>340</v>
      </c>
      <c r="J312" t="s">
        <v>228</v>
      </c>
      <c r="K312" t="s">
        <v>323</v>
      </c>
      <c r="L312" s="44">
        <v>30191.68</v>
      </c>
    </row>
    <row r="313" spans="5:12" x14ac:dyDescent="0.35">
      <c r="E313" t="s">
        <v>365</v>
      </c>
      <c r="F313" t="s">
        <v>366</v>
      </c>
      <c r="G313">
        <v>43861</v>
      </c>
      <c r="H313" t="s">
        <v>324</v>
      </c>
      <c r="I313" t="s">
        <v>340</v>
      </c>
      <c r="J313" t="s">
        <v>228</v>
      </c>
      <c r="K313" t="s">
        <v>325</v>
      </c>
      <c r="L313" s="44">
        <v>30696.14</v>
      </c>
    </row>
    <row r="314" spans="5:12" x14ac:dyDescent="0.35">
      <c r="E314" t="s">
        <v>365</v>
      </c>
      <c r="F314" t="s">
        <v>366</v>
      </c>
      <c r="G314">
        <v>43875</v>
      </c>
      <c r="H314" t="s">
        <v>328</v>
      </c>
      <c r="I314" t="s">
        <v>340</v>
      </c>
      <c r="J314" t="s">
        <v>228</v>
      </c>
      <c r="K314" t="s">
        <v>329</v>
      </c>
      <c r="L314" s="44">
        <v>30803.93</v>
      </c>
    </row>
    <row r="315" spans="5:12" x14ac:dyDescent="0.35">
      <c r="E315" t="s">
        <v>365</v>
      </c>
      <c r="F315" t="s">
        <v>366</v>
      </c>
      <c r="G315">
        <v>43889</v>
      </c>
      <c r="H315" t="s">
        <v>330</v>
      </c>
      <c r="I315" t="s">
        <v>340</v>
      </c>
      <c r="J315" t="s">
        <v>228</v>
      </c>
      <c r="K315" t="s">
        <v>331</v>
      </c>
      <c r="L315" s="44">
        <v>30064</v>
      </c>
    </row>
    <row r="316" spans="5:12" x14ac:dyDescent="0.35">
      <c r="E316" t="s">
        <v>365</v>
      </c>
      <c r="F316" t="s">
        <v>366</v>
      </c>
      <c r="G316">
        <v>43903</v>
      </c>
      <c r="H316" t="s">
        <v>332</v>
      </c>
      <c r="I316" t="s">
        <v>340</v>
      </c>
      <c r="J316" t="s">
        <v>228</v>
      </c>
      <c r="K316" t="s">
        <v>333</v>
      </c>
      <c r="L316" s="44">
        <v>29908.78</v>
      </c>
    </row>
    <row r="317" spans="5:12" x14ac:dyDescent="0.35">
      <c r="E317" t="s">
        <v>365</v>
      </c>
      <c r="F317" t="s">
        <v>366</v>
      </c>
      <c r="G317">
        <v>43917</v>
      </c>
      <c r="H317" t="s">
        <v>334</v>
      </c>
      <c r="I317" t="s">
        <v>340</v>
      </c>
      <c r="J317" t="s">
        <v>228</v>
      </c>
      <c r="K317" t="s">
        <v>335</v>
      </c>
      <c r="L317" s="44">
        <v>29957.72</v>
      </c>
    </row>
    <row r="318" spans="5:12" x14ac:dyDescent="0.35">
      <c r="E318" t="s">
        <v>365</v>
      </c>
      <c r="F318" t="s">
        <v>366</v>
      </c>
      <c r="G318">
        <v>43567</v>
      </c>
      <c r="H318" t="s">
        <v>227</v>
      </c>
      <c r="I318" t="s">
        <v>340</v>
      </c>
      <c r="J318" t="s">
        <v>228</v>
      </c>
      <c r="K318" t="s">
        <v>229</v>
      </c>
      <c r="L318" s="44">
        <v>8410.9699999999993</v>
      </c>
    </row>
    <row r="319" spans="5:12" x14ac:dyDescent="0.35">
      <c r="E319" t="s">
        <v>365</v>
      </c>
      <c r="F319" t="s">
        <v>366</v>
      </c>
      <c r="G319">
        <v>43581</v>
      </c>
      <c r="H319" t="s">
        <v>230</v>
      </c>
      <c r="I319" t="s">
        <v>340</v>
      </c>
      <c r="J319" t="s">
        <v>228</v>
      </c>
      <c r="K319" t="s">
        <v>231</v>
      </c>
      <c r="L319" s="44">
        <v>8300.6200000000008</v>
      </c>
    </row>
    <row r="320" spans="5:12" x14ac:dyDescent="0.35">
      <c r="E320" t="s">
        <v>365</v>
      </c>
      <c r="F320" t="s">
        <v>366</v>
      </c>
      <c r="G320">
        <v>43595</v>
      </c>
      <c r="H320" t="s">
        <v>232</v>
      </c>
      <c r="I320" t="s">
        <v>340</v>
      </c>
      <c r="J320" t="s">
        <v>228</v>
      </c>
      <c r="K320" t="s">
        <v>233</v>
      </c>
      <c r="L320" s="44">
        <v>8539.69</v>
      </c>
    </row>
    <row r="321" spans="5:12" x14ac:dyDescent="0.35">
      <c r="E321" t="s">
        <v>365</v>
      </c>
      <c r="F321" t="s">
        <v>366</v>
      </c>
      <c r="G321">
        <v>43609</v>
      </c>
      <c r="H321" t="s">
        <v>234</v>
      </c>
      <c r="I321" t="s">
        <v>340</v>
      </c>
      <c r="J321" t="s">
        <v>228</v>
      </c>
      <c r="K321" t="s">
        <v>235</v>
      </c>
      <c r="L321" s="44">
        <v>8518.8700000000008</v>
      </c>
    </row>
    <row r="322" spans="5:12" x14ac:dyDescent="0.35">
      <c r="E322" t="s">
        <v>365</v>
      </c>
      <c r="F322" t="s">
        <v>366</v>
      </c>
      <c r="G322">
        <v>43623</v>
      </c>
      <c r="H322" t="s">
        <v>236</v>
      </c>
      <c r="I322" t="s">
        <v>340</v>
      </c>
      <c r="J322" t="s">
        <v>228</v>
      </c>
      <c r="K322" t="s">
        <v>237</v>
      </c>
      <c r="L322" s="44">
        <v>8414.1299999999992</v>
      </c>
    </row>
    <row r="323" spans="5:12" x14ac:dyDescent="0.35">
      <c r="E323" t="s">
        <v>365</v>
      </c>
      <c r="F323" t="s">
        <v>366</v>
      </c>
      <c r="G323">
        <v>43637</v>
      </c>
      <c r="H323" t="s">
        <v>238</v>
      </c>
      <c r="I323" t="s">
        <v>340</v>
      </c>
      <c r="J323" t="s">
        <v>228</v>
      </c>
      <c r="K323" t="s">
        <v>239</v>
      </c>
      <c r="L323" s="44">
        <v>8164.87</v>
      </c>
    </row>
    <row r="324" spans="5:12" x14ac:dyDescent="0.35">
      <c r="E324" t="s">
        <v>365</v>
      </c>
      <c r="F324" t="s">
        <v>366</v>
      </c>
      <c r="G324">
        <v>43651</v>
      </c>
      <c r="H324" t="s">
        <v>240</v>
      </c>
      <c r="I324" t="s">
        <v>340</v>
      </c>
      <c r="J324" t="s">
        <v>228</v>
      </c>
      <c r="K324" t="s">
        <v>241</v>
      </c>
      <c r="L324" s="44">
        <v>8114.1</v>
      </c>
    </row>
    <row r="325" spans="5:12" x14ac:dyDescent="0.35">
      <c r="E325" t="s">
        <v>365</v>
      </c>
      <c r="F325" t="s">
        <v>366</v>
      </c>
      <c r="G325">
        <v>43665</v>
      </c>
      <c r="H325" t="s">
        <v>272</v>
      </c>
      <c r="I325" t="s">
        <v>340</v>
      </c>
      <c r="J325" t="s">
        <v>228</v>
      </c>
      <c r="K325" t="s">
        <v>273</v>
      </c>
      <c r="L325" s="44">
        <v>7931.21</v>
      </c>
    </row>
    <row r="326" spans="5:12" x14ac:dyDescent="0.35">
      <c r="E326" t="s">
        <v>365</v>
      </c>
      <c r="F326" t="s">
        <v>366</v>
      </c>
      <c r="G326">
        <v>43679</v>
      </c>
      <c r="H326" t="s">
        <v>274</v>
      </c>
      <c r="I326" t="s">
        <v>340</v>
      </c>
      <c r="J326" t="s">
        <v>228</v>
      </c>
      <c r="K326" t="s">
        <v>275</v>
      </c>
      <c r="L326" s="44">
        <v>7820.01</v>
      </c>
    </row>
    <row r="327" spans="5:12" x14ac:dyDescent="0.35">
      <c r="E327" t="s">
        <v>365</v>
      </c>
      <c r="F327" t="s">
        <v>366</v>
      </c>
      <c r="G327">
        <v>43693</v>
      </c>
      <c r="H327" t="s">
        <v>276</v>
      </c>
      <c r="I327" t="s">
        <v>340</v>
      </c>
      <c r="J327" t="s">
        <v>228</v>
      </c>
      <c r="K327" t="s">
        <v>277</v>
      </c>
      <c r="L327" s="44">
        <v>7141.06</v>
      </c>
    </row>
    <row r="328" spans="5:12" x14ac:dyDescent="0.35">
      <c r="E328" t="s">
        <v>365</v>
      </c>
      <c r="F328" t="s">
        <v>366</v>
      </c>
      <c r="G328">
        <v>43707</v>
      </c>
      <c r="H328" t="s">
        <v>278</v>
      </c>
      <c r="I328" t="s">
        <v>340</v>
      </c>
      <c r="J328" t="s">
        <v>228</v>
      </c>
      <c r="K328" t="s">
        <v>279</v>
      </c>
      <c r="L328" s="44">
        <v>7728.82</v>
      </c>
    </row>
    <row r="329" spans="5:12" x14ac:dyDescent="0.35">
      <c r="E329" t="s">
        <v>365</v>
      </c>
      <c r="F329" t="s">
        <v>366</v>
      </c>
      <c r="G329">
        <v>43721</v>
      </c>
      <c r="H329" t="s">
        <v>280</v>
      </c>
      <c r="I329" t="s">
        <v>340</v>
      </c>
      <c r="J329" t="s">
        <v>228</v>
      </c>
      <c r="K329" t="s">
        <v>281</v>
      </c>
      <c r="L329" s="44">
        <v>7758.21</v>
      </c>
    </row>
    <row r="330" spans="5:12" x14ac:dyDescent="0.35">
      <c r="E330" t="s">
        <v>365</v>
      </c>
      <c r="F330" t="s">
        <v>366</v>
      </c>
      <c r="G330">
        <v>43735</v>
      </c>
      <c r="H330" t="s">
        <v>282</v>
      </c>
      <c r="I330" t="s">
        <v>340</v>
      </c>
      <c r="J330" t="s">
        <v>228</v>
      </c>
      <c r="K330" t="s">
        <v>283</v>
      </c>
      <c r="L330" s="44">
        <v>7941.08</v>
      </c>
    </row>
    <row r="331" spans="5:12" x14ac:dyDescent="0.35">
      <c r="E331" t="s">
        <v>365</v>
      </c>
      <c r="F331" t="s">
        <v>366</v>
      </c>
      <c r="G331">
        <v>43749</v>
      </c>
      <c r="H331" t="s">
        <v>284</v>
      </c>
      <c r="I331" t="s">
        <v>340</v>
      </c>
      <c r="J331" t="s">
        <v>228</v>
      </c>
      <c r="K331" t="s">
        <v>285</v>
      </c>
      <c r="L331" s="44">
        <v>8127.54</v>
      </c>
    </row>
    <row r="332" spans="5:12" x14ac:dyDescent="0.35">
      <c r="E332" t="s">
        <v>365</v>
      </c>
      <c r="F332" t="s">
        <v>366</v>
      </c>
      <c r="G332">
        <v>43763</v>
      </c>
      <c r="H332" t="s">
        <v>286</v>
      </c>
      <c r="I332" t="s">
        <v>340</v>
      </c>
      <c r="J332" t="s">
        <v>228</v>
      </c>
      <c r="K332" t="s">
        <v>287</v>
      </c>
      <c r="L332" s="44">
        <v>8677.3700000000008</v>
      </c>
    </row>
    <row r="333" spans="5:12" x14ac:dyDescent="0.35">
      <c r="E333" t="s">
        <v>365</v>
      </c>
      <c r="F333" t="s">
        <v>366</v>
      </c>
      <c r="G333">
        <v>43777</v>
      </c>
      <c r="H333" t="s">
        <v>288</v>
      </c>
      <c r="I333" t="s">
        <v>340</v>
      </c>
      <c r="J333" t="s">
        <v>228</v>
      </c>
      <c r="K333" t="s">
        <v>289</v>
      </c>
      <c r="L333" s="44">
        <v>7323.66</v>
      </c>
    </row>
    <row r="334" spans="5:12" x14ac:dyDescent="0.35">
      <c r="E334" t="s">
        <v>365</v>
      </c>
      <c r="F334" t="s">
        <v>366</v>
      </c>
      <c r="G334">
        <v>43791</v>
      </c>
      <c r="H334" t="s">
        <v>290</v>
      </c>
      <c r="I334" t="s">
        <v>340</v>
      </c>
      <c r="J334" t="s">
        <v>228</v>
      </c>
      <c r="K334" t="s">
        <v>291</v>
      </c>
      <c r="L334" s="44">
        <v>6914.42</v>
      </c>
    </row>
    <row r="335" spans="5:12" x14ac:dyDescent="0.35">
      <c r="E335" t="s">
        <v>365</v>
      </c>
      <c r="F335" t="s">
        <v>366</v>
      </c>
      <c r="G335">
        <v>43805</v>
      </c>
      <c r="H335" t="s">
        <v>296</v>
      </c>
      <c r="I335" t="s">
        <v>340</v>
      </c>
      <c r="J335" t="s">
        <v>228</v>
      </c>
      <c r="K335" t="s">
        <v>297</v>
      </c>
      <c r="L335" s="44">
        <v>7630.57</v>
      </c>
    </row>
    <row r="336" spans="5:12" x14ac:dyDescent="0.35">
      <c r="E336" t="s">
        <v>365</v>
      </c>
      <c r="F336" t="s">
        <v>366</v>
      </c>
      <c r="G336">
        <v>43819</v>
      </c>
      <c r="H336" t="s">
        <v>318</v>
      </c>
      <c r="I336" t="s">
        <v>340</v>
      </c>
      <c r="J336" t="s">
        <v>228</v>
      </c>
      <c r="K336" t="s">
        <v>319</v>
      </c>
      <c r="L336" s="44">
        <v>8138.7</v>
      </c>
    </row>
    <row r="337" spans="5:12" x14ac:dyDescent="0.35">
      <c r="E337" t="s">
        <v>365</v>
      </c>
      <c r="F337" t="s">
        <v>366</v>
      </c>
      <c r="G337">
        <v>43833</v>
      </c>
      <c r="H337" t="s">
        <v>320</v>
      </c>
      <c r="I337" t="s">
        <v>340</v>
      </c>
      <c r="J337" t="s">
        <v>228</v>
      </c>
      <c r="K337" t="s">
        <v>321</v>
      </c>
      <c r="L337" s="44">
        <v>7898.11</v>
      </c>
    </row>
    <row r="338" spans="5:12" x14ac:dyDescent="0.35">
      <c r="E338" t="s">
        <v>365</v>
      </c>
      <c r="F338" t="s">
        <v>366</v>
      </c>
      <c r="G338">
        <v>43847</v>
      </c>
      <c r="H338" t="s">
        <v>322</v>
      </c>
      <c r="I338" t="s">
        <v>340</v>
      </c>
      <c r="J338" t="s">
        <v>228</v>
      </c>
      <c r="K338" t="s">
        <v>323</v>
      </c>
      <c r="L338" s="44">
        <v>8410.35</v>
      </c>
    </row>
    <row r="339" spans="5:12" x14ac:dyDescent="0.35">
      <c r="E339" t="s">
        <v>365</v>
      </c>
      <c r="F339" t="s">
        <v>366</v>
      </c>
      <c r="G339">
        <v>43861</v>
      </c>
      <c r="H339" t="s">
        <v>324</v>
      </c>
      <c r="I339" t="s">
        <v>340</v>
      </c>
      <c r="J339" t="s">
        <v>228</v>
      </c>
      <c r="K339" t="s">
        <v>325</v>
      </c>
      <c r="L339" s="44">
        <v>8463.85</v>
      </c>
    </row>
    <row r="340" spans="5:12" x14ac:dyDescent="0.35">
      <c r="E340" t="s">
        <v>365</v>
      </c>
      <c r="F340" t="s">
        <v>366</v>
      </c>
      <c r="G340">
        <v>43875</v>
      </c>
      <c r="H340" t="s">
        <v>328</v>
      </c>
      <c r="I340" t="s">
        <v>340</v>
      </c>
      <c r="J340" t="s">
        <v>228</v>
      </c>
      <c r="K340" t="s">
        <v>329</v>
      </c>
      <c r="L340" s="44">
        <v>9158.9</v>
      </c>
    </row>
    <row r="341" spans="5:12" x14ac:dyDescent="0.35">
      <c r="E341" t="s">
        <v>365</v>
      </c>
      <c r="F341" t="s">
        <v>366</v>
      </c>
      <c r="G341">
        <v>43889</v>
      </c>
      <c r="H341" t="s">
        <v>330</v>
      </c>
      <c r="I341" t="s">
        <v>340</v>
      </c>
      <c r="J341" t="s">
        <v>228</v>
      </c>
      <c r="K341" t="s">
        <v>331</v>
      </c>
      <c r="L341" s="44">
        <v>9158.91</v>
      </c>
    </row>
    <row r="342" spans="5:12" x14ac:dyDescent="0.35">
      <c r="E342" t="s">
        <v>365</v>
      </c>
      <c r="F342" t="s">
        <v>366</v>
      </c>
      <c r="G342">
        <v>43903</v>
      </c>
      <c r="H342" t="s">
        <v>332</v>
      </c>
      <c r="I342" t="s">
        <v>340</v>
      </c>
      <c r="J342" t="s">
        <v>228</v>
      </c>
      <c r="K342" t="s">
        <v>333</v>
      </c>
      <c r="L342" s="44">
        <v>9158.92</v>
      </c>
    </row>
    <row r="343" spans="5:12" x14ac:dyDescent="0.35">
      <c r="E343" t="s">
        <v>365</v>
      </c>
      <c r="F343" t="s">
        <v>366</v>
      </c>
      <c r="G343">
        <v>43917</v>
      </c>
      <c r="H343" t="s">
        <v>334</v>
      </c>
      <c r="I343" t="s">
        <v>340</v>
      </c>
      <c r="J343" t="s">
        <v>228</v>
      </c>
      <c r="K343" t="s">
        <v>335</v>
      </c>
      <c r="L343" s="44">
        <v>8314.58</v>
      </c>
    </row>
    <row r="344" spans="5:12" x14ac:dyDescent="0.35">
      <c r="E344" t="s">
        <v>365</v>
      </c>
      <c r="F344" t="s">
        <v>366</v>
      </c>
      <c r="G344">
        <v>43567</v>
      </c>
      <c r="H344" t="s">
        <v>227</v>
      </c>
      <c r="I344" t="s">
        <v>340</v>
      </c>
      <c r="J344" t="s">
        <v>228</v>
      </c>
      <c r="K344" t="s">
        <v>229</v>
      </c>
      <c r="L344" s="44">
        <v>13080.15</v>
      </c>
    </row>
    <row r="345" spans="5:12" x14ac:dyDescent="0.35">
      <c r="E345" t="s">
        <v>365</v>
      </c>
      <c r="F345" t="s">
        <v>366</v>
      </c>
      <c r="G345">
        <v>43581</v>
      </c>
      <c r="H345" t="s">
        <v>230</v>
      </c>
      <c r="I345" t="s">
        <v>340</v>
      </c>
      <c r="J345" t="s">
        <v>228</v>
      </c>
      <c r="K345" t="s">
        <v>231</v>
      </c>
      <c r="L345" s="44">
        <v>12874.97</v>
      </c>
    </row>
    <row r="346" spans="5:12" x14ac:dyDescent="0.35">
      <c r="E346" t="s">
        <v>365</v>
      </c>
      <c r="F346" t="s">
        <v>366</v>
      </c>
      <c r="G346">
        <v>43595</v>
      </c>
      <c r="H346" t="s">
        <v>232</v>
      </c>
      <c r="I346" t="s">
        <v>340</v>
      </c>
      <c r="J346" t="s">
        <v>228</v>
      </c>
      <c r="K346" t="s">
        <v>233</v>
      </c>
      <c r="L346" s="44">
        <v>12862.11</v>
      </c>
    </row>
    <row r="347" spans="5:12" x14ac:dyDescent="0.35">
      <c r="E347" t="s">
        <v>365</v>
      </c>
      <c r="F347" t="s">
        <v>366</v>
      </c>
      <c r="G347">
        <v>43609</v>
      </c>
      <c r="H347" t="s">
        <v>234</v>
      </c>
      <c r="I347" t="s">
        <v>340</v>
      </c>
      <c r="J347" t="s">
        <v>228</v>
      </c>
      <c r="K347" t="s">
        <v>235</v>
      </c>
      <c r="L347" s="44">
        <v>12958.77</v>
      </c>
    </row>
    <row r="348" spans="5:12" x14ac:dyDescent="0.35">
      <c r="E348" t="s">
        <v>365</v>
      </c>
      <c r="F348" t="s">
        <v>366</v>
      </c>
      <c r="G348">
        <v>43623</v>
      </c>
      <c r="H348" t="s">
        <v>236</v>
      </c>
      <c r="I348" t="s">
        <v>340</v>
      </c>
      <c r="J348" t="s">
        <v>228</v>
      </c>
      <c r="K348" t="s">
        <v>237</v>
      </c>
      <c r="L348" s="44">
        <v>14315.65</v>
      </c>
    </row>
    <row r="349" spans="5:12" x14ac:dyDescent="0.35">
      <c r="E349" t="s">
        <v>365</v>
      </c>
      <c r="F349" t="s">
        <v>366</v>
      </c>
      <c r="G349">
        <v>43637</v>
      </c>
      <c r="H349" t="s">
        <v>238</v>
      </c>
      <c r="I349" t="s">
        <v>340</v>
      </c>
      <c r="J349" t="s">
        <v>228</v>
      </c>
      <c r="K349" t="s">
        <v>239</v>
      </c>
      <c r="L349" s="44">
        <v>14817.42</v>
      </c>
    </row>
    <row r="350" spans="5:12" x14ac:dyDescent="0.35">
      <c r="E350" t="s">
        <v>365</v>
      </c>
      <c r="F350" t="s">
        <v>366</v>
      </c>
      <c r="G350">
        <v>43651</v>
      </c>
      <c r="H350" t="s">
        <v>240</v>
      </c>
      <c r="I350" t="s">
        <v>340</v>
      </c>
      <c r="J350" t="s">
        <v>228</v>
      </c>
      <c r="K350" t="s">
        <v>241</v>
      </c>
      <c r="L350" s="44">
        <v>14819.44</v>
      </c>
    </row>
    <row r="351" spans="5:12" x14ac:dyDescent="0.35">
      <c r="E351" t="s">
        <v>365</v>
      </c>
      <c r="F351" t="s">
        <v>366</v>
      </c>
      <c r="G351">
        <v>43664</v>
      </c>
      <c r="H351" t="s">
        <v>268</v>
      </c>
      <c r="I351" t="s">
        <v>340</v>
      </c>
      <c r="J351" t="s">
        <v>228</v>
      </c>
      <c r="K351" t="s">
        <v>269</v>
      </c>
      <c r="L351" s="44">
        <v>100</v>
      </c>
    </row>
    <row r="352" spans="5:12" x14ac:dyDescent="0.35">
      <c r="E352" t="s">
        <v>365</v>
      </c>
      <c r="F352" t="s">
        <v>366</v>
      </c>
      <c r="G352">
        <v>43664</v>
      </c>
      <c r="H352" t="s">
        <v>270</v>
      </c>
      <c r="I352" t="s">
        <v>340</v>
      </c>
      <c r="J352" t="s">
        <v>228</v>
      </c>
      <c r="K352" t="s">
        <v>271</v>
      </c>
      <c r="L352" s="44">
        <v>30</v>
      </c>
    </row>
    <row r="353" spans="5:12" x14ac:dyDescent="0.35">
      <c r="E353" t="s">
        <v>365</v>
      </c>
      <c r="F353" t="s">
        <v>366</v>
      </c>
      <c r="G353">
        <v>43665</v>
      </c>
      <c r="H353" t="s">
        <v>272</v>
      </c>
      <c r="I353" t="s">
        <v>340</v>
      </c>
      <c r="J353" t="s">
        <v>228</v>
      </c>
      <c r="K353" t="s">
        <v>273</v>
      </c>
      <c r="L353" s="44">
        <v>14931.95</v>
      </c>
    </row>
    <row r="354" spans="5:12" x14ac:dyDescent="0.35">
      <c r="E354" t="s">
        <v>365</v>
      </c>
      <c r="F354" t="s">
        <v>366</v>
      </c>
      <c r="G354">
        <v>43679</v>
      </c>
      <c r="H354" t="s">
        <v>274</v>
      </c>
      <c r="I354" t="s">
        <v>340</v>
      </c>
      <c r="J354" t="s">
        <v>228</v>
      </c>
      <c r="K354" t="s">
        <v>275</v>
      </c>
      <c r="L354" s="44">
        <v>14828.66</v>
      </c>
    </row>
    <row r="355" spans="5:12" x14ac:dyDescent="0.35">
      <c r="E355" t="s">
        <v>365</v>
      </c>
      <c r="F355" t="s">
        <v>366</v>
      </c>
      <c r="G355">
        <v>43693</v>
      </c>
      <c r="H355" t="s">
        <v>276</v>
      </c>
      <c r="I355" t="s">
        <v>340</v>
      </c>
      <c r="J355" t="s">
        <v>228</v>
      </c>
      <c r="K355" t="s">
        <v>277</v>
      </c>
      <c r="L355" s="44">
        <v>14922.04</v>
      </c>
    </row>
    <row r="356" spans="5:12" x14ac:dyDescent="0.35">
      <c r="E356" t="s">
        <v>365</v>
      </c>
      <c r="F356" t="s">
        <v>366</v>
      </c>
      <c r="G356">
        <v>43707</v>
      </c>
      <c r="H356" t="s">
        <v>278</v>
      </c>
      <c r="I356" t="s">
        <v>340</v>
      </c>
      <c r="J356" t="s">
        <v>228</v>
      </c>
      <c r="K356" t="s">
        <v>279</v>
      </c>
      <c r="L356" s="44">
        <v>14784.89</v>
      </c>
    </row>
    <row r="357" spans="5:12" x14ac:dyDescent="0.35">
      <c r="E357" t="s">
        <v>365</v>
      </c>
      <c r="F357" t="s">
        <v>366</v>
      </c>
      <c r="G357">
        <v>43721</v>
      </c>
      <c r="H357" t="s">
        <v>280</v>
      </c>
      <c r="I357" t="s">
        <v>340</v>
      </c>
      <c r="J357" t="s">
        <v>228</v>
      </c>
      <c r="K357" t="s">
        <v>281</v>
      </c>
      <c r="L357" s="44">
        <v>14715.37</v>
      </c>
    </row>
    <row r="358" spans="5:12" x14ac:dyDescent="0.35">
      <c r="E358" t="s">
        <v>365</v>
      </c>
      <c r="F358" t="s">
        <v>366</v>
      </c>
      <c r="G358">
        <v>43735</v>
      </c>
      <c r="H358" t="s">
        <v>282</v>
      </c>
      <c r="I358" t="s">
        <v>340</v>
      </c>
      <c r="J358" t="s">
        <v>228</v>
      </c>
      <c r="K358" t="s">
        <v>283</v>
      </c>
      <c r="L358" s="44">
        <v>14788.71</v>
      </c>
    </row>
    <row r="359" spans="5:12" x14ac:dyDescent="0.35">
      <c r="E359" t="s">
        <v>365</v>
      </c>
      <c r="F359" t="s">
        <v>366</v>
      </c>
      <c r="G359">
        <v>43749</v>
      </c>
      <c r="H359" t="s">
        <v>284</v>
      </c>
      <c r="I359" t="s">
        <v>340</v>
      </c>
      <c r="J359" t="s">
        <v>228</v>
      </c>
      <c r="K359" t="s">
        <v>285</v>
      </c>
      <c r="L359" s="44">
        <v>14310.84</v>
      </c>
    </row>
    <row r="360" spans="5:12" x14ac:dyDescent="0.35">
      <c r="E360" t="s">
        <v>365</v>
      </c>
      <c r="F360" t="s">
        <v>366</v>
      </c>
      <c r="G360">
        <v>43763</v>
      </c>
      <c r="H360" t="s">
        <v>286</v>
      </c>
      <c r="I360" t="s">
        <v>340</v>
      </c>
      <c r="J360" t="s">
        <v>228</v>
      </c>
      <c r="K360" t="s">
        <v>287</v>
      </c>
      <c r="L360" s="44">
        <v>14186.25</v>
      </c>
    </row>
    <row r="361" spans="5:12" x14ac:dyDescent="0.35">
      <c r="E361" t="s">
        <v>365</v>
      </c>
      <c r="F361" t="s">
        <v>366</v>
      </c>
      <c r="G361">
        <v>43777</v>
      </c>
      <c r="H361" t="s">
        <v>288</v>
      </c>
      <c r="I361" t="s">
        <v>340</v>
      </c>
      <c r="J361" t="s">
        <v>228</v>
      </c>
      <c r="K361" t="s">
        <v>289</v>
      </c>
      <c r="L361" s="44">
        <v>14146.22</v>
      </c>
    </row>
    <row r="362" spans="5:12" x14ac:dyDescent="0.35">
      <c r="E362" t="s">
        <v>365</v>
      </c>
      <c r="F362" t="s">
        <v>366</v>
      </c>
      <c r="G362">
        <v>43791</v>
      </c>
      <c r="H362" t="s">
        <v>290</v>
      </c>
      <c r="I362" t="s">
        <v>340</v>
      </c>
      <c r="J362" t="s">
        <v>228</v>
      </c>
      <c r="K362" t="s">
        <v>291</v>
      </c>
      <c r="L362" s="44">
        <v>14127.94</v>
      </c>
    </row>
    <row r="363" spans="5:12" x14ac:dyDescent="0.35">
      <c r="E363" t="s">
        <v>365</v>
      </c>
      <c r="F363" t="s">
        <v>366</v>
      </c>
      <c r="G363">
        <v>43805</v>
      </c>
      <c r="H363" t="s">
        <v>296</v>
      </c>
      <c r="I363" t="s">
        <v>340</v>
      </c>
      <c r="J363" t="s">
        <v>228</v>
      </c>
      <c r="K363" t="s">
        <v>297</v>
      </c>
      <c r="L363" s="44">
        <v>14127.93</v>
      </c>
    </row>
    <row r="364" spans="5:12" x14ac:dyDescent="0.35">
      <c r="E364" t="s">
        <v>365</v>
      </c>
      <c r="F364" t="s">
        <v>366</v>
      </c>
      <c r="G364">
        <v>43809</v>
      </c>
      <c r="H364" t="s">
        <v>312</v>
      </c>
      <c r="I364" t="s">
        <v>340</v>
      </c>
      <c r="J364" t="s">
        <v>228</v>
      </c>
      <c r="K364" t="s">
        <v>313</v>
      </c>
      <c r="L364" s="44">
        <v>10</v>
      </c>
    </row>
    <row r="365" spans="5:12" x14ac:dyDescent="0.35">
      <c r="E365" t="s">
        <v>365</v>
      </c>
      <c r="F365" t="s">
        <v>366</v>
      </c>
      <c r="G365">
        <v>43809</v>
      </c>
      <c r="H365" t="s">
        <v>314</v>
      </c>
      <c r="I365" t="s">
        <v>340</v>
      </c>
      <c r="J365" t="s">
        <v>228</v>
      </c>
      <c r="K365" t="s">
        <v>315</v>
      </c>
      <c r="L365" s="44">
        <v>40</v>
      </c>
    </row>
    <row r="366" spans="5:12" x14ac:dyDescent="0.35">
      <c r="E366" t="s">
        <v>365</v>
      </c>
      <c r="F366" t="s">
        <v>366</v>
      </c>
      <c r="G366">
        <v>43809</v>
      </c>
      <c r="H366" t="s">
        <v>316</v>
      </c>
      <c r="I366" t="s">
        <v>340</v>
      </c>
      <c r="J366" t="s">
        <v>228</v>
      </c>
      <c r="K366" t="s">
        <v>317</v>
      </c>
      <c r="L366" s="44">
        <v>40</v>
      </c>
    </row>
    <row r="367" spans="5:12" x14ac:dyDescent="0.35">
      <c r="E367" t="s">
        <v>365</v>
      </c>
      <c r="F367" t="s">
        <v>366</v>
      </c>
      <c r="G367">
        <v>43819</v>
      </c>
      <c r="H367" t="s">
        <v>318</v>
      </c>
      <c r="I367" t="s">
        <v>340</v>
      </c>
      <c r="J367" t="s">
        <v>228</v>
      </c>
      <c r="K367" t="s">
        <v>319</v>
      </c>
      <c r="L367" s="44">
        <v>14127.95</v>
      </c>
    </row>
    <row r="368" spans="5:12" x14ac:dyDescent="0.35">
      <c r="E368" t="s">
        <v>365</v>
      </c>
      <c r="F368" t="s">
        <v>366</v>
      </c>
      <c r="G368">
        <v>43833</v>
      </c>
      <c r="H368" t="s">
        <v>320</v>
      </c>
      <c r="I368" t="s">
        <v>340</v>
      </c>
      <c r="J368" t="s">
        <v>228</v>
      </c>
      <c r="K368" t="s">
        <v>321</v>
      </c>
      <c r="L368" s="44">
        <v>14127.97</v>
      </c>
    </row>
    <row r="369" spans="5:12" x14ac:dyDescent="0.35">
      <c r="E369" t="s">
        <v>365</v>
      </c>
      <c r="F369" t="s">
        <v>366</v>
      </c>
      <c r="G369">
        <v>43847</v>
      </c>
      <c r="H369" t="s">
        <v>322</v>
      </c>
      <c r="I369" t="s">
        <v>340</v>
      </c>
      <c r="J369" t="s">
        <v>228</v>
      </c>
      <c r="K369" t="s">
        <v>323</v>
      </c>
      <c r="L369" s="44">
        <v>14951.93</v>
      </c>
    </row>
    <row r="370" spans="5:12" x14ac:dyDescent="0.35">
      <c r="E370" t="s">
        <v>365</v>
      </c>
      <c r="F370" t="s">
        <v>366</v>
      </c>
      <c r="G370">
        <v>43861</v>
      </c>
      <c r="H370" t="s">
        <v>324</v>
      </c>
      <c r="I370" t="s">
        <v>340</v>
      </c>
      <c r="J370" t="s">
        <v>228</v>
      </c>
      <c r="K370" t="s">
        <v>325</v>
      </c>
      <c r="L370" s="44">
        <v>15330.88</v>
      </c>
    </row>
    <row r="371" spans="5:12" x14ac:dyDescent="0.35">
      <c r="E371" t="s">
        <v>365</v>
      </c>
      <c r="F371" t="s">
        <v>366</v>
      </c>
      <c r="G371">
        <v>43875</v>
      </c>
      <c r="H371" t="s">
        <v>328</v>
      </c>
      <c r="I371" t="s">
        <v>340</v>
      </c>
      <c r="J371" t="s">
        <v>228</v>
      </c>
      <c r="K371" t="s">
        <v>329</v>
      </c>
      <c r="L371" s="44">
        <v>15392.46</v>
      </c>
    </row>
    <row r="372" spans="5:12" x14ac:dyDescent="0.35">
      <c r="E372" t="s">
        <v>365</v>
      </c>
      <c r="F372" t="s">
        <v>366</v>
      </c>
      <c r="G372">
        <v>43889</v>
      </c>
      <c r="H372" t="s">
        <v>330</v>
      </c>
      <c r="I372" t="s">
        <v>340</v>
      </c>
      <c r="J372" t="s">
        <v>228</v>
      </c>
      <c r="K372" t="s">
        <v>331</v>
      </c>
      <c r="L372" s="44">
        <v>15370.08</v>
      </c>
    </row>
    <row r="373" spans="5:12" x14ac:dyDescent="0.35">
      <c r="E373" t="s">
        <v>365</v>
      </c>
      <c r="F373" t="s">
        <v>366</v>
      </c>
      <c r="G373">
        <v>43903</v>
      </c>
      <c r="H373" t="s">
        <v>332</v>
      </c>
      <c r="I373" t="s">
        <v>340</v>
      </c>
      <c r="J373" t="s">
        <v>228</v>
      </c>
      <c r="K373" t="s">
        <v>333</v>
      </c>
      <c r="L373" s="44">
        <v>15231.89</v>
      </c>
    </row>
    <row r="374" spans="5:12" x14ac:dyDescent="0.35">
      <c r="E374" t="s">
        <v>365</v>
      </c>
      <c r="F374" t="s">
        <v>366</v>
      </c>
      <c r="G374">
        <v>43917</v>
      </c>
      <c r="H374" t="s">
        <v>334</v>
      </c>
      <c r="I374" t="s">
        <v>340</v>
      </c>
      <c r="J374" t="s">
        <v>228</v>
      </c>
      <c r="K374" t="s">
        <v>335</v>
      </c>
      <c r="L374" s="44">
        <v>15289.17</v>
      </c>
    </row>
    <row r="375" spans="5:12" x14ac:dyDescent="0.35">
      <c r="E375" t="s">
        <v>368</v>
      </c>
      <c r="F375" t="s">
        <v>369</v>
      </c>
      <c r="G375">
        <v>43763</v>
      </c>
      <c r="H375" t="s">
        <v>286</v>
      </c>
      <c r="I375" t="s">
        <v>340</v>
      </c>
      <c r="J375" t="s">
        <v>228</v>
      </c>
      <c r="K375" t="s">
        <v>287</v>
      </c>
      <c r="L375" s="44">
        <v>156.87</v>
      </c>
    </row>
    <row r="376" spans="5:12" x14ac:dyDescent="0.35">
      <c r="E376" t="s">
        <v>368</v>
      </c>
      <c r="F376" t="s">
        <v>369</v>
      </c>
      <c r="G376">
        <v>43567</v>
      </c>
      <c r="H376" t="s">
        <v>227</v>
      </c>
      <c r="I376" t="s">
        <v>340</v>
      </c>
      <c r="J376" t="s">
        <v>228</v>
      </c>
      <c r="K376" t="s">
        <v>229</v>
      </c>
      <c r="L376" s="44">
        <v>172.59</v>
      </c>
    </row>
    <row r="377" spans="5:12" x14ac:dyDescent="0.35">
      <c r="E377" t="s">
        <v>368</v>
      </c>
      <c r="F377" t="s">
        <v>369</v>
      </c>
      <c r="G377">
        <v>43581</v>
      </c>
      <c r="H377" t="s">
        <v>230</v>
      </c>
      <c r="I377" t="s">
        <v>340</v>
      </c>
      <c r="J377" t="s">
        <v>228</v>
      </c>
      <c r="K377" t="s">
        <v>231</v>
      </c>
      <c r="L377" s="44">
        <v>6.27</v>
      </c>
    </row>
    <row r="378" spans="5:12" x14ac:dyDescent="0.35">
      <c r="E378" t="s">
        <v>368</v>
      </c>
      <c r="F378" t="s">
        <v>369</v>
      </c>
      <c r="G378">
        <v>43595</v>
      </c>
      <c r="H378" t="s">
        <v>232</v>
      </c>
      <c r="I378" t="s">
        <v>340</v>
      </c>
      <c r="J378" t="s">
        <v>228</v>
      </c>
      <c r="K378" t="s">
        <v>233</v>
      </c>
      <c r="L378" s="44">
        <v>464.51</v>
      </c>
    </row>
    <row r="379" spans="5:12" x14ac:dyDescent="0.35">
      <c r="E379" t="s">
        <v>368</v>
      </c>
      <c r="F379" t="s">
        <v>369</v>
      </c>
      <c r="G379">
        <v>43609</v>
      </c>
      <c r="H379" t="s">
        <v>234</v>
      </c>
      <c r="I379" t="s">
        <v>340</v>
      </c>
      <c r="J379" t="s">
        <v>228</v>
      </c>
      <c r="K379" t="s">
        <v>235</v>
      </c>
      <c r="L379" s="44">
        <v>436.03</v>
      </c>
    </row>
    <row r="380" spans="5:12" x14ac:dyDescent="0.35">
      <c r="E380" t="s">
        <v>368</v>
      </c>
      <c r="F380" t="s">
        <v>369</v>
      </c>
      <c r="G380">
        <v>43623</v>
      </c>
      <c r="H380" t="s">
        <v>236</v>
      </c>
      <c r="I380" t="s">
        <v>340</v>
      </c>
      <c r="J380" t="s">
        <v>228</v>
      </c>
      <c r="K380" t="s">
        <v>237</v>
      </c>
      <c r="L380" s="44">
        <v>446.29</v>
      </c>
    </row>
    <row r="381" spans="5:12" x14ac:dyDescent="0.35">
      <c r="E381" t="s">
        <v>368</v>
      </c>
      <c r="F381" t="s">
        <v>369</v>
      </c>
      <c r="G381">
        <v>43637</v>
      </c>
      <c r="H381" t="s">
        <v>238</v>
      </c>
      <c r="I381" t="s">
        <v>340</v>
      </c>
      <c r="J381" t="s">
        <v>228</v>
      </c>
      <c r="K381" t="s">
        <v>239</v>
      </c>
      <c r="L381" s="44">
        <v>172.94</v>
      </c>
    </row>
    <row r="382" spans="5:12" x14ac:dyDescent="0.35">
      <c r="E382" t="s">
        <v>368</v>
      </c>
      <c r="F382" t="s">
        <v>369</v>
      </c>
      <c r="G382">
        <v>43651</v>
      </c>
      <c r="H382" t="s">
        <v>240</v>
      </c>
      <c r="I382" t="s">
        <v>340</v>
      </c>
      <c r="J382" t="s">
        <v>228</v>
      </c>
      <c r="K382" t="s">
        <v>241</v>
      </c>
      <c r="L382" s="44">
        <v>240.47</v>
      </c>
    </row>
    <row r="383" spans="5:12" x14ac:dyDescent="0.35">
      <c r="E383" t="s">
        <v>368</v>
      </c>
      <c r="F383" t="s">
        <v>369</v>
      </c>
      <c r="G383">
        <v>43665</v>
      </c>
      <c r="H383" t="s">
        <v>272</v>
      </c>
      <c r="I383" t="s">
        <v>340</v>
      </c>
      <c r="J383" t="s">
        <v>228</v>
      </c>
      <c r="K383" t="s">
        <v>273</v>
      </c>
      <c r="L383" s="44">
        <v>35.1</v>
      </c>
    </row>
    <row r="384" spans="5:12" x14ac:dyDescent="0.35">
      <c r="E384" t="s">
        <v>368</v>
      </c>
      <c r="F384" t="s">
        <v>369</v>
      </c>
      <c r="G384">
        <v>43679</v>
      </c>
      <c r="H384" t="s">
        <v>274</v>
      </c>
      <c r="I384" t="s">
        <v>340</v>
      </c>
      <c r="J384" t="s">
        <v>228</v>
      </c>
      <c r="K384" t="s">
        <v>275</v>
      </c>
      <c r="L384" s="44">
        <v>361.74</v>
      </c>
    </row>
    <row r="385" spans="5:12" x14ac:dyDescent="0.35">
      <c r="E385" t="s">
        <v>368</v>
      </c>
      <c r="F385" t="s">
        <v>369</v>
      </c>
      <c r="G385">
        <v>43693</v>
      </c>
      <c r="H385" t="s">
        <v>276</v>
      </c>
      <c r="I385" t="s">
        <v>340</v>
      </c>
      <c r="J385" t="s">
        <v>228</v>
      </c>
      <c r="K385" t="s">
        <v>277</v>
      </c>
      <c r="L385" s="44">
        <v>288.56</v>
      </c>
    </row>
    <row r="386" spans="5:12" x14ac:dyDescent="0.35">
      <c r="E386" t="s">
        <v>368</v>
      </c>
      <c r="F386" t="s">
        <v>369</v>
      </c>
      <c r="G386">
        <v>43707</v>
      </c>
      <c r="H386" t="s">
        <v>278</v>
      </c>
      <c r="I386" t="s">
        <v>340</v>
      </c>
      <c r="J386" t="s">
        <v>228</v>
      </c>
      <c r="K386" t="s">
        <v>279</v>
      </c>
      <c r="L386" s="44">
        <v>159.96</v>
      </c>
    </row>
    <row r="387" spans="5:12" x14ac:dyDescent="0.35">
      <c r="E387" t="s">
        <v>368</v>
      </c>
      <c r="F387" t="s">
        <v>369</v>
      </c>
      <c r="G387">
        <v>43721</v>
      </c>
      <c r="H387" t="s">
        <v>280</v>
      </c>
      <c r="I387" t="s">
        <v>340</v>
      </c>
      <c r="J387" t="s">
        <v>228</v>
      </c>
      <c r="K387" t="s">
        <v>281</v>
      </c>
      <c r="L387" s="44">
        <v>35.1</v>
      </c>
    </row>
    <row r="388" spans="5:12" x14ac:dyDescent="0.35">
      <c r="E388" t="s">
        <v>368</v>
      </c>
      <c r="F388" t="s">
        <v>369</v>
      </c>
      <c r="G388">
        <v>43735</v>
      </c>
      <c r="H388" t="s">
        <v>282</v>
      </c>
      <c r="I388" t="s">
        <v>340</v>
      </c>
      <c r="J388" t="s">
        <v>228</v>
      </c>
      <c r="K388" t="s">
        <v>283</v>
      </c>
      <c r="L388" s="44">
        <v>419.75</v>
      </c>
    </row>
    <row r="389" spans="5:12" x14ac:dyDescent="0.35">
      <c r="E389" t="s">
        <v>368</v>
      </c>
      <c r="F389" t="s">
        <v>369</v>
      </c>
      <c r="G389">
        <v>43749</v>
      </c>
      <c r="H389" t="s">
        <v>284</v>
      </c>
      <c r="I389" t="s">
        <v>340</v>
      </c>
      <c r="J389" t="s">
        <v>228</v>
      </c>
      <c r="K389" t="s">
        <v>285</v>
      </c>
      <c r="L389" s="44">
        <v>132.33000000000001</v>
      </c>
    </row>
    <row r="390" spans="5:12" x14ac:dyDescent="0.35">
      <c r="E390" t="s">
        <v>368</v>
      </c>
      <c r="F390" t="s">
        <v>369</v>
      </c>
      <c r="G390">
        <v>43763</v>
      </c>
      <c r="H390" t="s">
        <v>286</v>
      </c>
      <c r="I390" t="s">
        <v>340</v>
      </c>
      <c r="J390" t="s">
        <v>228</v>
      </c>
      <c r="K390" t="s">
        <v>287</v>
      </c>
      <c r="L390" s="44">
        <v>207</v>
      </c>
    </row>
    <row r="391" spans="5:12" x14ac:dyDescent="0.35">
      <c r="E391" t="s">
        <v>368</v>
      </c>
      <c r="F391" t="s">
        <v>369</v>
      </c>
      <c r="G391">
        <v>43777</v>
      </c>
      <c r="H391" t="s">
        <v>288</v>
      </c>
      <c r="I391" t="s">
        <v>340</v>
      </c>
      <c r="J391" t="s">
        <v>228</v>
      </c>
      <c r="K391" t="s">
        <v>289</v>
      </c>
      <c r="L391" s="44">
        <v>226.18</v>
      </c>
    </row>
    <row r="392" spans="5:12" x14ac:dyDescent="0.35">
      <c r="E392" t="s">
        <v>368</v>
      </c>
      <c r="F392" t="s">
        <v>369</v>
      </c>
      <c r="G392">
        <v>43791</v>
      </c>
      <c r="H392" t="s">
        <v>290</v>
      </c>
      <c r="I392" t="s">
        <v>340</v>
      </c>
      <c r="J392" t="s">
        <v>228</v>
      </c>
      <c r="K392" t="s">
        <v>291</v>
      </c>
      <c r="L392" s="44">
        <v>542.98</v>
      </c>
    </row>
    <row r="393" spans="5:12" x14ac:dyDescent="0.35">
      <c r="E393" t="s">
        <v>368</v>
      </c>
      <c r="F393" t="s">
        <v>369</v>
      </c>
      <c r="G393">
        <v>43805</v>
      </c>
      <c r="H393" t="s">
        <v>296</v>
      </c>
      <c r="I393" t="s">
        <v>340</v>
      </c>
      <c r="J393" t="s">
        <v>228</v>
      </c>
      <c r="K393" t="s">
        <v>297</v>
      </c>
      <c r="L393" s="44">
        <v>123.94</v>
      </c>
    </row>
    <row r="394" spans="5:12" x14ac:dyDescent="0.35">
      <c r="E394" t="s">
        <v>368</v>
      </c>
      <c r="F394" t="s">
        <v>369</v>
      </c>
      <c r="G394">
        <v>43819</v>
      </c>
      <c r="H394" t="s">
        <v>318</v>
      </c>
      <c r="I394" t="s">
        <v>340</v>
      </c>
      <c r="J394" t="s">
        <v>228</v>
      </c>
      <c r="K394" t="s">
        <v>319</v>
      </c>
      <c r="L394" s="44">
        <v>387.32</v>
      </c>
    </row>
    <row r="395" spans="5:12" x14ac:dyDescent="0.35">
      <c r="E395" t="s">
        <v>368</v>
      </c>
      <c r="F395" t="s">
        <v>369</v>
      </c>
      <c r="G395">
        <v>43833</v>
      </c>
      <c r="H395" t="s">
        <v>320</v>
      </c>
      <c r="I395" t="s">
        <v>340</v>
      </c>
      <c r="J395" t="s">
        <v>228</v>
      </c>
      <c r="K395" t="s">
        <v>321</v>
      </c>
      <c r="L395" s="44">
        <v>78.41</v>
      </c>
    </row>
    <row r="396" spans="5:12" x14ac:dyDescent="0.35">
      <c r="E396" t="s">
        <v>368</v>
      </c>
      <c r="F396" t="s">
        <v>369</v>
      </c>
      <c r="G396">
        <v>43847</v>
      </c>
      <c r="H396" t="s">
        <v>322</v>
      </c>
      <c r="I396" t="s">
        <v>340</v>
      </c>
      <c r="J396" t="s">
        <v>228</v>
      </c>
      <c r="K396" t="s">
        <v>323</v>
      </c>
      <c r="L396" s="44">
        <v>127.06</v>
      </c>
    </row>
    <row r="397" spans="5:12" x14ac:dyDescent="0.35">
      <c r="E397" t="s">
        <v>368</v>
      </c>
      <c r="F397" t="s">
        <v>369</v>
      </c>
      <c r="G397">
        <v>43861</v>
      </c>
      <c r="H397" t="s">
        <v>326</v>
      </c>
      <c r="I397" t="s">
        <v>340</v>
      </c>
      <c r="J397" t="s">
        <v>228</v>
      </c>
      <c r="K397" t="s">
        <v>327</v>
      </c>
      <c r="L397" s="44">
        <v>257.20999999999998</v>
      </c>
    </row>
    <row r="398" spans="5:12" x14ac:dyDescent="0.35">
      <c r="E398" t="s">
        <v>368</v>
      </c>
      <c r="F398" t="s">
        <v>369</v>
      </c>
      <c r="G398">
        <v>43875</v>
      </c>
      <c r="H398" t="s">
        <v>328</v>
      </c>
      <c r="I398" t="s">
        <v>340</v>
      </c>
      <c r="J398" t="s">
        <v>228</v>
      </c>
      <c r="K398" t="s">
        <v>329</v>
      </c>
      <c r="L398" s="44">
        <v>30.68</v>
      </c>
    </row>
    <row r="399" spans="5:12" x14ac:dyDescent="0.35">
      <c r="E399" t="s">
        <v>368</v>
      </c>
      <c r="F399" t="s">
        <v>369</v>
      </c>
      <c r="G399">
        <v>43889</v>
      </c>
      <c r="H399" t="s">
        <v>330</v>
      </c>
      <c r="I399" t="s">
        <v>340</v>
      </c>
      <c r="J399" t="s">
        <v>228</v>
      </c>
      <c r="K399" t="s">
        <v>331</v>
      </c>
      <c r="L399" s="44">
        <v>306.33999999999997</v>
      </c>
    </row>
    <row r="400" spans="5:12" x14ac:dyDescent="0.35">
      <c r="E400" t="s">
        <v>368</v>
      </c>
      <c r="F400" t="s">
        <v>369</v>
      </c>
      <c r="G400">
        <v>43903</v>
      </c>
      <c r="H400" t="s">
        <v>332</v>
      </c>
      <c r="I400" t="s">
        <v>340</v>
      </c>
      <c r="J400" t="s">
        <v>228</v>
      </c>
      <c r="K400" t="s">
        <v>333</v>
      </c>
      <c r="L400" s="44">
        <v>129.13999999999999</v>
      </c>
    </row>
    <row r="401" spans="5:12" x14ac:dyDescent="0.35">
      <c r="E401" t="s">
        <v>368</v>
      </c>
      <c r="F401" t="s">
        <v>369</v>
      </c>
      <c r="G401">
        <v>43917</v>
      </c>
      <c r="H401" t="s">
        <v>334</v>
      </c>
      <c r="I401" t="s">
        <v>340</v>
      </c>
      <c r="J401" t="s">
        <v>228</v>
      </c>
      <c r="K401" t="s">
        <v>335</v>
      </c>
      <c r="L401" s="44">
        <v>38.479999999999997</v>
      </c>
    </row>
    <row r="402" spans="5:12" x14ac:dyDescent="0.35">
      <c r="E402" t="s">
        <v>368</v>
      </c>
      <c r="F402" t="s">
        <v>369</v>
      </c>
      <c r="G402">
        <v>43637</v>
      </c>
      <c r="H402" t="s">
        <v>238</v>
      </c>
      <c r="I402" t="s">
        <v>340</v>
      </c>
      <c r="J402" t="s">
        <v>228</v>
      </c>
      <c r="K402" t="s">
        <v>239</v>
      </c>
      <c r="L402" s="44">
        <v>20.83</v>
      </c>
    </row>
    <row r="403" spans="5:12" x14ac:dyDescent="0.35">
      <c r="E403" t="s">
        <v>368</v>
      </c>
      <c r="F403" t="s">
        <v>369</v>
      </c>
      <c r="G403">
        <v>43749</v>
      </c>
      <c r="H403" t="s">
        <v>284</v>
      </c>
      <c r="I403" t="s">
        <v>340</v>
      </c>
      <c r="J403" t="s">
        <v>228</v>
      </c>
      <c r="K403" t="s">
        <v>285</v>
      </c>
      <c r="L403" s="44">
        <v>180</v>
      </c>
    </row>
    <row r="404" spans="5:12" x14ac:dyDescent="0.35">
      <c r="E404" t="s">
        <v>368</v>
      </c>
      <c r="F404" t="s">
        <v>369</v>
      </c>
      <c r="G404">
        <v>43581</v>
      </c>
      <c r="H404" t="s">
        <v>230</v>
      </c>
      <c r="I404" t="s">
        <v>340</v>
      </c>
      <c r="J404" t="s">
        <v>228</v>
      </c>
      <c r="K404" t="s">
        <v>231</v>
      </c>
      <c r="L404" s="44">
        <v>77.92</v>
      </c>
    </row>
    <row r="405" spans="5:12" x14ac:dyDescent="0.35">
      <c r="E405" t="s">
        <v>368</v>
      </c>
      <c r="F405" t="s">
        <v>369</v>
      </c>
      <c r="G405">
        <v>43609</v>
      </c>
      <c r="H405" t="s">
        <v>234</v>
      </c>
      <c r="I405" t="s">
        <v>340</v>
      </c>
      <c r="J405" t="s">
        <v>228</v>
      </c>
      <c r="K405" t="s">
        <v>235</v>
      </c>
      <c r="L405" s="44">
        <v>164.42</v>
      </c>
    </row>
    <row r="406" spans="5:12" x14ac:dyDescent="0.35">
      <c r="E406" t="s">
        <v>368</v>
      </c>
      <c r="F406" t="s">
        <v>369</v>
      </c>
      <c r="G406">
        <v>43623</v>
      </c>
      <c r="H406" t="s">
        <v>236</v>
      </c>
      <c r="I406" t="s">
        <v>340</v>
      </c>
      <c r="J406" t="s">
        <v>228</v>
      </c>
      <c r="K406" t="s">
        <v>237</v>
      </c>
      <c r="L406" s="44">
        <v>202.72</v>
      </c>
    </row>
    <row r="407" spans="5:12" x14ac:dyDescent="0.35">
      <c r="E407" t="s">
        <v>368</v>
      </c>
      <c r="F407" t="s">
        <v>369</v>
      </c>
      <c r="G407">
        <v>43637</v>
      </c>
      <c r="H407" t="s">
        <v>238</v>
      </c>
      <c r="I407" t="s">
        <v>340</v>
      </c>
      <c r="J407" t="s">
        <v>228</v>
      </c>
      <c r="K407" t="s">
        <v>239</v>
      </c>
      <c r="L407" s="44">
        <v>191.21</v>
      </c>
    </row>
    <row r="408" spans="5:12" x14ac:dyDescent="0.35">
      <c r="E408" t="s">
        <v>368</v>
      </c>
      <c r="F408" t="s">
        <v>369</v>
      </c>
      <c r="G408">
        <v>43651</v>
      </c>
      <c r="H408" t="s">
        <v>240</v>
      </c>
      <c r="I408" t="s">
        <v>340</v>
      </c>
      <c r="J408" t="s">
        <v>228</v>
      </c>
      <c r="K408" t="s">
        <v>241</v>
      </c>
      <c r="L408" s="44">
        <v>131.72</v>
      </c>
    </row>
    <row r="409" spans="5:12" x14ac:dyDescent="0.35">
      <c r="E409" t="s">
        <v>368</v>
      </c>
      <c r="F409" t="s">
        <v>369</v>
      </c>
      <c r="G409">
        <v>43665</v>
      </c>
      <c r="H409" t="s">
        <v>272</v>
      </c>
      <c r="I409" t="s">
        <v>340</v>
      </c>
      <c r="J409" t="s">
        <v>228</v>
      </c>
      <c r="K409" t="s">
        <v>273</v>
      </c>
      <c r="L409" s="44">
        <v>77.92</v>
      </c>
    </row>
    <row r="410" spans="5:12" x14ac:dyDescent="0.35">
      <c r="E410" t="s">
        <v>368</v>
      </c>
      <c r="F410" t="s">
        <v>369</v>
      </c>
      <c r="G410">
        <v>43707</v>
      </c>
      <c r="H410" t="s">
        <v>278</v>
      </c>
      <c r="I410" t="s">
        <v>340</v>
      </c>
      <c r="J410" t="s">
        <v>228</v>
      </c>
      <c r="K410" t="s">
        <v>279</v>
      </c>
      <c r="L410" s="44">
        <v>62.4</v>
      </c>
    </row>
    <row r="411" spans="5:12" x14ac:dyDescent="0.35">
      <c r="E411" t="s">
        <v>368</v>
      </c>
      <c r="F411" t="s">
        <v>369</v>
      </c>
      <c r="G411">
        <v>43721</v>
      </c>
      <c r="H411" t="s">
        <v>280</v>
      </c>
      <c r="I411" t="s">
        <v>340</v>
      </c>
      <c r="J411" t="s">
        <v>228</v>
      </c>
      <c r="K411" t="s">
        <v>281</v>
      </c>
      <c r="L411" s="44">
        <v>316.58999999999997</v>
      </c>
    </row>
    <row r="412" spans="5:12" x14ac:dyDescent="0.35">
      <c r="E412" t="s">
        <v>368</v>
      </c>
      <c r="F412" t="s">
        <v>369</v>
      </c>
      <c r="G412">
        <v>43735</v>
      </c>
      <c r="H412" t="s">
        <v>282</v>
      </c>
      <c r="I412" t="s">
        <v>340</v>
      </c>
      <c r="J412" t="s">
        <v>228</v>
      </c>
      <c r="K412" t="s">
        <v>283</v>
      </c>
      <c r="L412" s="44">
        <v>187.2</v>
      </c>
    </row>
    <row r="413" spans="5:12" x14ac:dyDescent="0.35">
      <c r="E413" t="s">
        <v>368</v>
      </c>
      <c r="F413" t="s">
        <v>369</v>
      </c>
      <c r="G413">
        <v>43791</v>
      </c>
      <c r="H413" t="s">
        <v>290</v>
      </c>
      <c r="I413" t="s">
        <v>340</v>
      </c>
      <c r="J413" t="s">
        <v>228</v>
      </c>
      <c r="K413" t="s">
        <v>291</v>
      </c>
      <c r="L413" s="44">
        <v>280.64999999999998</v>
      </c>
    </row>
    <row r="414" spans="5:12" x14ac:dyDescent="0.35">
      <c r="E414" t="s">
        <v>368</v>
      </c>
      <c r="F414" t="s">
        <v>369</v>
      </c>
      <c r="G414">
        <v>43805</v>
      </c>
      <c r="H414" t="s">
        <v>296</v>
      </c>
      <c r="I414" t="s">
        <v>340</v>
      </c>
      <c r="J414" t="s">
        <v>228</v>
      </c>
      <c r="K414" t="s">
        <v>297</v>
      </c>
      <c r="L414" s="44">
        <v>638.4</v>
      </c>
    </row>
    <row r="415" spans="5:12" x14ac:dyDescent="0.35">
      <c r="E415" t="s">
        <v>368</v>
      </c>
      <c r="F415" t="s">
        <v>369</v>
      </c>
      <c r="G415">
        <v>43819</v>
      </c>
      <c r="H415" t="s">
        <v>318</v>
      </c>
      <c r="I415" t="s">
        <v>340</v>
      </c>
      <c r="J415" t="s">
        <v>228</v>
      </c>
      <c r="K415" t="s">
        <v>319</v>
      </c>
      <c r="L415" s="44">
        <v>374.4</v>
      </c>
    </row>
    <row r="416" spans="5:12" x14ac:dyDescent="0.35">
      <c r="E416" t="s">
        <v>368</v>
      </c>
      <c r="F416" t="s">
        <v>369</v>
      </c>
      <c r="G416">
        <v>43833</v>
      </c>
      <c r="H416" t="s">
        <v>320</v>
      </c>
      <c r="I416" t="s">
        <v>340</v>
      </c>
      <c r="J416" t="s">
        <v>228</v>
      </c>
      <c r="K416" t="s">
        <v>321</v>
      </c>
      <c r="L416" s="44">
        <v>651.59</v>
      </c>
    </row>
    <row r="417" spans="5:12" x14ac:dyDescent="0.35">
      <c r="E417" t="s">
        <v>368</v>
      </c>
      <c r="F417" t="s">
        <v>369</v>
      </c>
      <c r="G417">
        <v>43847</v>
      </c>
      <c r="H417" t="s">
        <v>322</v>
      </c>
      <c r="I417" t="s">
        <v>340</v>
      </c>
      <c r="J417" t="s">
        <v>228</v>
      </c>
      <c r="K417" t="s">
        <v>323</v>
      </c>
      <c r="L417" s="44">
        <v>550.83000000000004</v>
      </c>
    </row>
    <row r="418" spans="5:12" x14ac:dyDescent="0.35">
      <c r="E418" t="s">
        <v>368</v>
      </c>
      <c r="F418" t="s">
        <v>369</v>
      </c>
      <c r="G418">
        <v>43861</v>
      </c>
      <c r="H418" t="s">
        <v>324</v>
      </c>
      <c r="I418" t="s">
        <v>340</v>
      </c>
      <c r="J418" t="s">
        <v>228</v>
      </c>
      <c r="K418" t="s">
        <v>325</v>
      </c>
      <c r="L418" s="44">
        <v>680.33</v>
      </c>
    </row>
    <row r="419" spans="5:12" x14ac:dyDescent="0.35">
      <c r="E419" t="s">
        <v>368</v>
      </c>
      <c r="F419" t="s">
        <v>369</v>
      </c>
      <c r="G419">
        <v>43875</v>
      </c>
      <c r="H419" t="s">
        <v>328</v>
      </c>
      <c r="I419" t="s">
        <v>340</v>
      </c>
      <c r="J419" t="s">
        <v>228</v>
      </c>
      <c r="K419" t="s">
        <v>329</v>
      </c>
      <c r="L419" s="44">
        <v>63.41</v>
      </c>
    </row>
    <row r="420" spans="5:12" x14ac:dyDescent="0.35">
      <c r="E420" t="s">
        <v>368</v>
      </c>
      <c r="F420" t="s">
        <v>369</v>
      </c>
      <c r="G420">
        <v>43889</v>
      </c>
      <c r="H420" t="s">
        <v>330</v>
      </c>
      <c r="I420" t="s">
        <v>340</v>
      </c>
      <c r="J420" t="s">
        <v>228</v>
      </c>
      <c r="K420" t="s">
        <v>331</v>
      </c>
      <c r="L420" s="44">
        <v>9.7200000000000006</v>
      </c>
    </row>
    <row r="421" spans="5:12" x14ac:dyDescent="0.35">
      <c r="E421" t="s">
        <v>368</v>
      </c>
      <c r="F421" t="s">
        <v>369</v>
      </c>
      <c r="G421">
        <v>43567</v>
      </c>
      <c r="H421" t="s">
        <v>227</v>
      </c>
      <c r="I421" t="s">
        <v>340</v>
      </c>
      <c r="J421" t="s">
        <v>228</v>
      </c>
      <c r="K421" t="s">
        <v>229</v>
      </c>
      <c r="L421" s="44">
        <v>3328.42</v>
      </c>
    </row>
    <row r="422" spans="5:12" x14ac:dyDescent="0.35">
      <c r="E422" t="s">
        <v>368</v>
      </c>
      <c r="F422" t="s">
        <v>369</v>
      </c>
      <c r="G422">
        <v>43581</v>
      </c>
      <c r="H422" t="s">
        <v>230</v>
      </c>
      <c r="I422" t="s">
        <v>340</v>
      </c>
      <c r="J422" t="s">
        <v>228</v>
      </c>
      <c r="K422" t="s">
        <v>231</v>
      </c>
      <c r="L422" s="44">
        <v>6292.13</v>
      </c>
    </row>
    <row r="423" spans="5:12" x14ac:dyDescent="0.35">
      <c r="E423" t="s">
        <v>368</v>
      </c>
      <c r="F423" t="s">
        <v>369</v>
      </c>
      <c r="G423">
        <v>43595</v>
      </c>
      <c r="H423" t="s">
        <v>232</v>
      </c>
      <c r="I423" t="s">
        <v>340</v>
      </c>
      <c r="J423" t="s">
        <v>228</v>
      </c>
      <c r="K423" t="s">
        <v>233</v>
      </c>
      <c r="L423" s="44">
        <v>3391.67</v>
      </c>
    </row>
    <row r="424" spans="5:12" x14ac:dyDescent="0.35">
      <c r="E424" t="s">
        <v>368</v>
      </c>
      <c r="F424" t="s">
        <v>369</v>
      </c>
      <c r="G424">
        <v>43609</v>
      </c>
      <c r="H424" t="s">
        <v>234</v>
      </c>
      <c r="I424" t="s">
        <v>340</v>
      </c>
      <c r="J424" t="s">
        <v>228</v>
      </c>
      <c r="K424" t="s">
        <v>235</v>
      </c>
      <c r="L424" s="44">
        <v>5693.88</v>
      </c>
    </row>
    <row r="425" spans="5:12" x14ac:dyDescent="0.35">
      <c r="E425" t="s">
        <v>368</v>
      </c>
      <c r="F425" t="s">
        <v>369</v>
      </c>
      <c r="G425">
        <v>43623</v>
      </c>
      <c r="H425" t="s">
        <v>236</v>
      </c>
      <c r="I425" t="s">
        <v>340</v>
      </c>
      <c r="J425" t="s">
        <v>228</v>
      </c>
      <c r="K425" t="s">
        <v>237</v>
      </c>
      <c r="L425" s="44">
        <v>5499.65</v>
      </c>
    </row>
    <row r="426" spans="5:12" x14ac:dyDescent="0.35">
      <c r="E426" t="s">
        <v>368</v>
      </c>
      <c r="F426" t="s">
        <v>369</v>
      </c>
      <c r="G426">
        <v>43637</v>
      </c>
      <c r="H426" t="s">
        <v>238</v>
      </c>
      <c r="I426" t="s">
        <v>340</v>
      </c>
      <c r="J426" t="s">
        <v>228</v>
      </c>
      <c r="K426" t="s">
        <v>239</v>
      </c>
      <c r="L426" s="44">
        <v>6997.64</v>
      </c>
    </row>
    <row r="427" spans="5:12" x14ac:dyDescent="0.35">
      <c r="E427" t="s">
        <v>368</v>
      </c>
      <c r="F427" t="s">
        <v>369</v>
      </c>
      <c r="G427">
        <v>43651</v>
      </c>
      <c r="H427" t="s">
        <v>240</v>
      </c>
      <c r="I427" t="s">
        <v>340</v>
      </c>
      <c r="J427" t="s">
        <v>228</v>
      </c>
      <c r="K427" t="s">
        <v>241</v>
      </c>
      <c r="L427" s="44">
        <v>3704.16</v>
      </c>
    </row>
    <row r="428" spans="5:12" x14ac:dyDescent="0.35">
      <c r="E428" t="s">
        <v>368</v>
      </c>
      <c r="F428" t="s">
        <v>369</v>
      </c>
      <c r="G428">
        <v>43665</v>
      </c>
      <c r="H428" t="s">
        <v>272</v>
      </c>
      <c r="I428" t="s">
        <v>340</v>
      </c>
      <c r="J428" t="s">
        <v>228</v>
      </c>
      <c r="K428" t="s">
        <v>273</v>
      </c>
      <c r="L428" s="44">
        <v>6545.16</v>
      </c>
    </row>
    <row r="429" spans="5:12" x14ac:dyDescent="0.35">
      <c r="E429" t="s">
        <v>368</v>
      </c>
      <c r="F429" t="s">
        <v>369</v>
      </c>
      <c r="G429">
        <v>43679</v>
      </c>
      <c r="H429" t="s">
        <v>274</v>
      </c>
      <c r="I429" t="s">
        <v>340</v>
      </c>
      <c r="J429" t="s">
        <v>228</v>
      </c>
      <c r="K429" t="s">
        <v>275</v>
      </c>
      <c r="L429" s="44">
        <v>3272.24</v>
      </c>
    </row>
    <row r="430" spans="5:12" x14ac:dyDescent="0.35">
      <c r="E430" t="s">
        <v>368</v>
      </c>
      <c r="F430" t="s">
        <v>369</v>
      </c>
      <c r="G430">
        <v>43693</v>
      </c>
      <c r="H430" t="s">
        <v>276</v>
      </c>
      <c r="I430" t="s">
        <v>340</v>
      </c>
      <c r="J430" t="s">
        <v>228</v>
      </c>
      <c r="K430" t="s">
        <v>277</v>
      </c>
      <c r="L430" s="44">
        <v>3447.37</v>
      </c>
    </row>
    <row r="431" spans="5:12" x14ac:dyDescent="0.35">
      <c r="E431" t="s">
        <v>368</v>
      </c>
      <c r="F431" t="s">
        <v>369</v>
      </c>
      <c r="G431">
        <v>43707</v>
      </c>
      <c r="H431" t="s">
        <v>278</v>
      </c>
      <c r="I431" t="s">
        <v>340</v>
      </c>
      <c r="J431" t="s">
        <v>228</v>
      </c>
      <c r="K431" t="s">
        <v>279</v>
      </c>
      <c r="L431" s="44">
        <v>2549.0700000000002</v>
      </c>
    </row>
    <row r="432" spans="5:12" x14ac:dyDescent="0.35">
      <c r="E432" t="s">
        <v>368</v>
      </c>
      <c r="F432" t="s">
        <v>369</v>
      </c>
      <c r="G432">
        <v>43721</v>
      </c>
      <c r="H432" t="s">
        <v>280</v>
      </c>
      <c r="I432" t="s">
        <v>340</v>
      </c>
      <c r="J432" t="s">
        <v>228</v>
      </c>
      <c r="K432" t="s">
        <v>281</v>
      </c>
      <c r="L432" s="44">
        <v>5666.92</v>
      </c>
    </row>
    <row r="433" spans="5:12" x14ac:dyDescent="0.35">
      <c r="E433" t="s">
        <v>368</v>
      </c>
      <c r="F433" t="s">
        <v>369</v>
      </c>
      <c r="G433">
        <v>43735</v>
      </c>
      <c r="H433" t="s">
        <v>282</v>
      </c>
      <c r="I433" t="s">
        <v>340</v>
      </c>
      <c r="J433" t="s">
        <v>228</v>
      </c>
      <c r="K433" t="s">
        <v>283</v>
      </c>
      <c r="L433" s="44">
        <v>3403.36</v>
      </c>
    </row>
    <row r="434" spans="5:12" x14ac:dyDescent="0.35">
      <c r="E434" t="s">
        <v>368</v>
      </c>
      <c r="F434" t="s">
        <v>369</v>
      </c>
      <c r="G434">
        <v>43749</v>
      </c>
      <c r="H434" t="s">
        <v>284</v>
      </c>
      <c r="I434" t="s">
        <v>340</v>
      </c>
      <c r="J434" t="s">
        <v>228</v>
      </c>
      <c r="K434" t="s">
        <v>285</v>
      </c>
      <c r="L434" s="44">
        <v>2981.54</v>
      </c>
    </row>
    <row r="435" spans="5:12" x14ac:dyDescent="0.35">
      <c r="E435" t="s">
        <v>368</v>
      </c>
      <c r="F435" t="s">
        <v>369</v>
      </c>
      <c r="G435">
        <v>43763</v>
      </c>
      <c r="H435" t="s">
        <v>286</v>
      </c>
      <c r="I435" t="s">
        <v>340</v>
      </c>
      <c r="J435" t="s">
        <v>228</v>
      </c>
      <c r="K435" t="s">
        <v>287</v>
      </c>
      <c r="L435" s="44">
        <v>3637.46</v>
      </c>
    </row>
    <row r="436" spans="5:12" x14ac:dyDescent="0.35">
      <c r="E436" t="s">
        <v>368</v>
      </c>
      <c r="F436" t="s">
        <v>369</v>
      </c>
      <c r="G436">
        <v>43777</v>
      </c>
      <c r="H436" t="s">
        <v>288</v>
      </c>
      <c r="I436" t="s">
        <v>340</v>
      </c>
      <c r="J436" t="s">
        <v>228</v>
      </c>
      <c r="K436" t="s">
        <v>289</v>
      </c>
      <c r="L436" s="44">
        <v>4121.3100000000004</v>
      </c>
    </row>
    <row r="437" spans="5:12" x14ac:dyDescent="0.35">
      <c r="E437" t="s">
        <v>368</v>
      </c>
      <c r="F437" t="s">
        <v>369</v>
      </c>
      <c r="G437">
        <v>43791</v>
      </c>
      <c r="H437" t="s">
        <v>290</v>
      </c>
      <c r="I437" t="s">
        <v>340</v>
      </c>
      <c r="J437" t="s">
        <v>228</v>
      </c>
      <c r="K437" t="s">
        <v>291</v>
      </c>
      <c r="L437" s="44">
        <v>9034.8700000000008</v>
      </c>
    </row>
    <row r="438" spans="5:12" x14ac:dyDescent="0.35">
      <c r="E438" t="s">
        <v>368</v>
      </c>
      <c r="F438" t="s">
        <v>369</v>
      </c>
      <c r="G438">
        <v>43805</v>
      </c>
      <c r="H438" t="s">
        <v>296</v>
      </c>
      <c r="I438" t="s">
        <v>340</v>
      </c>
      <c r="J438" t="s">
        <v>228</v>
      </c>
      <c r="K438" t="s">
        <v>297</v>
      </c>
      <c r="L438" s="44">
        <v>7200.13</v>
      </c>
    </row>
    <row r="439" spans="5:12" x14ac:dyDescent="0.35">
      <c r="E439" t="s">
        <v>368</v>
      </c>
      <c r="F439" t="s">
        <v>369</v>
      </c>
      <c r="G439">
        <v>43819</v>
      </c>
      <c r="H439" t="s">
        <v>318</v>
      </c>
      <c r="I439" t="s">
        <v>340</v>
      </c>
      <c r="J439" t="s">
        <v>228</v>
      </c>
      <c r="K439" t="s">
        <v>319</v>
      </c>
      <c r="L439" s="44">
        <v>4065.29</v>
      </c>
    </row>
    <row r="440" spans="5:12" x14ac:dyDescent="0.35">
      <c r="E440" t="s">
        <v>368</v>
      </c>
      <c r="F440" t="s">
        <v>369</v>
      </c>
      <c r="G440">
        <v>43833</v>
      </c>
      <c r="H440" t="s">
        <v>320</v>
      </c>
      <c r="I440" t="s">
        <v>340</v>
      </c>
      <c r="J440" t="s">
        <v>228</v>
      </c>
      <c r="K440" t="s">
        <v>321</v>
      </c>
      <c r="L440" s="44">
        <v>4897.6099999999997</v>
      </c>
    </row>
    <row r="441" spans="5:12" x14ac:dyDescent="0.35">
      <c r="E441" t="s">
        <v>368</v>
      </c>
      <c r="F441" t="s">
        <v>369</v>
      </c>
      <c r="G441">
        <v>43847</v>
      </c>
      <c r="H441" t="s">
        <v>322</v>
      </c>
      <c r="I441" t="s">
        <v>340</v>
      </c>
      <c r="J441" t="s">
        <v>228</v>
      </c>
      <c r="K441" t="s">
        <v>323</v>
      </c>
      <c r="L441" s="44">
        <v>5280.49</v>
      </c>
    </row>
    <row r="442" spans="5:12" x14ac:dyDescent="0.35">
      <c r="E442" t="s">
        <v>368</v>
      </c>
      <c r="F442" t="s">
        <v>369</v>
      </c>
      <c r="G442">
        <v>43861</v>
      </c>
      <c r="H442" t="s">
        <v>324</v>
      </c>
      <c r="I442" t="s">
        <v>340</v>
      </c>
      <c r="J442" t="s">
        <v>228</v>
      </c>
      <c r="K442" t="s">
        <v>325</v>
      </c>
      <c r="L442" s="44">
        <v>6192.95</v>
      </c>
    </row>
    <row r="443" spans="5:12" x14ac:dyDescent="0.35">
      <c r="E443" t="s">
        <v>368</v>
      </c>
      <c r="F443" t="s">
        <v>369</v>
      </c>
      <c r="G443">
        <v>43875</v>
      </c>
      <c r="H443" t="s">
        <v>328</v>
      </c>
      <c r="I443" t="s">
        <v>340</v>
      </c>
      <c r="J443" t="s">
        <v>228</v>
      </c>
      <c r="K443" t="s">
        <v>329</v>
      </c>
      <c r="L443" s="44">
        <v>2787.61</v>
      </c>
    </row>
    <row r="444" spans="5:12" x14ac:dyDescent="0.35">
      <c r="E444" t="s">
        <v>368</v>
      </c>
      <c r="F444" t="s">
        <v>369</v>
      </c>
      <c r="G444">
        <v>43889</v>
      </c>
      <c r="H444" t="s">
        <v>330</v>
      </c>
      <c r="I444" t="s">
        <v>340</v>
      </c>
      <c r="J444" t="s">
        <v>228</v>
      </c>
      <c r="K444" t="s">
        <v>331</v>
      </c>
      <c r="L444" s="44">
        <v>3537.63</v>
      </c>
    </row>
    <row r="445" spans="5:12" x14ac:dyDescent="0.35">
      <c r="E445" t="s">
        <v>368</v>
      </c>
      <c r="F445" t="s">
        <v>369</v>
      </c>
      <c r="G445">
        <v>43903</v>
      </c>
      <c r="H445" t="s">
        <v>332</v>
      </c>
      <c r="I445" t="s">
        <v>340</v>
      </c>
      <c r="J445" t="s">
        <v>228</v>
      </c>
      <c r="K445" t="s">
        <v>333</v>
      </c>
      <c r="L445" s="44">
        <v>2345.5700000000002</v>
      </c>
    </row>
    <row r="446" spans="5:12" x14ac:dyDescent="0.35">
      <c r="E446" t="s">
        <v>368</v>
      </c>
      <c r="F446" t="s">
        <v>369</v>
      </c>
      <c r="G446">
        <v>43917</v>
      </c>
      <c r="H446" t="s">
        <v>334</v>
      </c>
      <c r="I446" t="s">
        <v>340</v>
      </c>
      <c r="J446" t="s">
        <v>228</v>
      </c>
      <c r="K446" t="s">
        <v>335</v>
      </c>
      <c r="L446" s="44">
        <v>4101.2</v>
      </c>
    </row>
    <row r="447" spans="5:12" x14ac:dyDescent="0.35">
      <c r="E447" t="s">
        <v>368</v>
      </c>
      <c r="F447" t="s">
        <v>369</v>
      </c>
      <c r="G447">
        <v>43567</v>
      </c>
      <c r="H447" t="s">
        <v>227</v>
      </c>
      <c r="I447" t="s">
        <v>340</v>
      </c>
      <c r="J447" t="s">
        <v>228</v>
      </c>
      <c r="K447" t="s">
        <v>229</v>
      </c>
      <c r="L447" s="44">
        <v>197.76</v>
      </c>
    </row>
    <row r="448" spans="5:12" x14ac:dyDescent="0.35">
      <c r="E448" t="s">
        <v>368</v>
      </c>
      <c r="F448" t="s">
        <v>369</v>
      </c>
      <c r="G448">
        <v>43581</v>
      </c>
      <c r="H448" t="s">
        <v>230</v>
      </c>
      <c r="I448" t="s">
        <v>340</v>
      </c>
      <c r="J448" t="s">
        <v>228</v>
      </c>
      <c r="K448" t="s">
        <v>231</v>
      </c>
      <c r="L448" s="44">
        <v>222.15</v>
      </c>
    </row>
    <row r="449" spans="5:12" x14ac:dyDescent="0.35">
      <c r="E449" t="s">
        <v>368</v>
      </c>
      <c r="F449" t="s">
        <v>369</v>
      </c>
      <c r="G449">
        <v>43595</v>
      </c>
      <c r="H449" t="s">
        <v>232</v>
      </c>
      <c r="I449" t="s">
        <v>340</v>
      </c>
      <c r="J449" t="s">
        <v>228</v>
      </c>
      <c r="K449" t="s">
        <v>233</v>
      </c>
      <c r="L449" s="44">
        <v>113.6</v>
      </c>
    </row>
    <row r="450" spans="5:12" x14ac:dyDescent="0.35">
      <c r="E450" t="s">
        <v>368</v>
      </c>
      <c r="F450" t="s">
        <v>369</v>
      </c>
      <c r="G450">
        <v>43609</v>
      </c>
      <c r="H450" t="s">
        <v>234</v>
      </c>
      <c r="I450" t="s">
        <v>340</v>
      </c>
      <c r="J450" t="s">
        <v>228</v>
      </c>
      <c r="K450" t="s">
        <v>235</v>
      </c>
      <c r="L450" s="44">
        <v>208.05</v>
      </c>
    </row>
    <row r="451" spans="5:12" x14ac:dyDescent="0.35">
      <c r="E451" t="s">
        <v>368</v>
      </c>
      <c r="F451" t="s">
        <v>369</v>
      </c>
      <c r="G451">
        <v>43623</v>
      </c>
      <c r="H451" t="s">
        <v>236</v>
      </c>
      <c r="I451" t="s">
        <v>340</v>
      </c>
      <c r="J451" t="s">
        <v>228</v>
      </c>
      <c r="K451" t="s">
        <v>237</v>
      </c>
      <c r="L451" s="44">
        <v>240.67</v>
      </c>
    </row>
    <row r="452" spans="5:12" x14ac:dyDescent="0.35">
      <c r="E452" t="s">
        <v>368</v>
      </c>
      <c r="F452" t="s">
        <v>369</v>
      </c>
      <c r="G452">
        <v>43637</v>
      </c>
      <c r="H452" t="s">
        <v>238</v>
      </c>
      <c r="I452" t="s">
        <v>340</v>
      </c>
      <c r="J452" t="s">
        <v>228</v>
      </c>
      <c r="K452" t="s">
        <v>239</v>
      </c>
      <c r="L452" s="44">
        <v>148.07</v>
      </c>
    </row>
    <row r="453" spans="5:12" x14ac:dyDescent="0.35">
      <c r="E453" t="s">
        <v>368</v>
      </c>
      <c r="F453" t="s">
        <v>369</v>
      </c>
      <c r="G453">
        <v>43651</v>
      </c>
      <c r="H453" t="s">
        <v>240</v>
      </c>
      <c r="I453" t="s">
        <v>340</v>
      </c>
      <c r="J453" t="s">
        <v>228</v>
      </c>
      <c r="K453" t="s">
        <v>241</v>
      </c>
      <c r="L453" s="44">
        <v>204.53</v>
      </c>
    </row>
    <row r="454" spans="5:12" x14ac:dyDescent="0.35">
      <c r="E454" t="s">
        <v>368</v>
      </c>
      <c r="F454" t="s">
        <v>369</v>
      </c>
      <c r="G454">
        <v>43665</v>
      </c>
      <c r="H454" t="s">
        <v>272</v>
      </c>
      <c r="I454" t="s">
        <v>340</v>
      </c>
      <c r="J454" t="s">
        <v>228</v>
      </c>
      <c r="K454" t="s">
        <v>273</v>
      </c>
      <c r="L454" s="44">
        <v>215.44</v>
      </c>
    </row>
    <row r="455" spans="5:12" x14ac:dyDescent="0.35">
      <c r="E455" t="s">
        <v>368</v>
      </c>
      <c r="F455" t="s">
        <v>369</v>
      </c>
      <c r="G455">
        <v>43679</v>
      </c>
      <c r="H455" t="s">
        <v>274</v>
      </c>
      <c r="I455" t="s">
        <v>340</v>
      </c>
      <c r="J455" t="s">
        <v>228</v>
      </c>
      <c r="K455" t="s">
        <v>275</v>
      </c>
      <c r="L455" s="44">
        <v>137.55000000000001</v>
      </c>
    </row>
    <row r="456" spans="5:12" x14ac:dyDescent="0.35">
      <c r="E456" t="s">
        <v>368</v>
      </c>
      <c r="F456" t="s">
        <v>369</v>
      </c>
      <c r="G456">
        <v>43693</v>
      </c>
      <c r="H456" t="s">
        <v>276</v>
      </c>
      <c r="I456" t="s">
        <v>340</v>
      </c>
      <c r="J456" t="s">
        <v>228</v>
      </c>
      <c r="K456" t="s">
        <v>277</v>
      </c>
      <c r="L456" s="44">
        <v>275.10000000000002</v>
      </c>
    </row>
    <row r="457" spans="5:12" x14ac:dyDescent="0.35">
      <c r="E457" t="s">
        <v>368</v>
      </c>
      <c r="F457" t="s">
        <v>369</v>
      </c>
      <c r="G457">
        <v>43707</v>
      </c>
      <c r="H457" t="s">
        <v>278</v>
      </c>
      <c r="I457" t="s">
        <v>340</v>
      </c>
      <c r="J457" t="s">
        <v>228</v>
      </c>
      <c r="K457" t="s">
        <v>279</v>
      </c>
      <c r="L457" s="44">
        <v>106.53</v>
      </c>
    </row>
    <row r="458" spans="5:12" x14ac:dyDescent="0.35">
      <c r="E458" t="s">
        <v>368</v>
      </c>
      <c r="F458" t="s">
        <v>369</v>
      </c>
      <c r="G458">
        <v>43721</v>
      </c>
      <c r="H458" t="s">
        <v>280</v>
      </c>
      <c r="I458" t="s">
        <v>340</v>
      </c>
      <c r="J458" t="s">
        <v>228</v>
      </c>
      <c r="K458" t="s">
        <v>281</v>
      </c>
      <c r="L458" s="44">
        <v>343.03</v>
      </c>
    </row>
    <row r="459" spans="5:12" x14ac:dyDescent="0.35">
      <c r="E459" t="s">
        <v>368</v>
      </c>
      <c r="F459" t="s">
        <v>369</v>
      </c>
      <c r="G459">
        <v>43735</v>
      </c>
      <c r="H459" t="s">
        <v>282</v>
      </c>
      <c r="I459" t="s">
        <v>340</v>
      </c>
      <c r="J459" t="s">
        <v>228</v>
      </c>
      <c r="K459" t="s">
        <v>283</v>
      </c>
      <c r="L459" s="44">
        <v>146.9</v>
      </c>
    </row>
    <row r="460" spans="5:12" x14ac:dyDescent="0.35">
      <c r="E460" t="s">
        <v>368</v>
      </c>
      <c r="F460" t="s">
        <v>369</v>
      </c>
      <c r="G460">
        <v>43749</v>
      </c>
      <c r="H460" t="s">
        <v>284</v>
      </c>
      <c r="I460" t="s">
        <v>340</v>
      </c>
      <c r="J460" t="s">
        <v>228</v>
      </c>
      <c r="K460" t="s">
        <v>285</v>
      </c>
      <c r="L460" s="44">
        <v>258.98</v>
      </c>
    </row>
    <row r="461" spans="5:12" x14ac:dyDescent="0.35">
      <c r="E461" t="s">
        <v>368</v>
      </c>
      <c r="F461" t="s">
        <v>369</v>
      </c>
      <c r="G461">
        <v>43763</v>
      </c>
      <c r="H461" t="s">
        <v>286</v>
      </c>
      <c r="I461" t="s">
        <v>340</v>
      </c>
      <c r="J461" t="s">
        <v>228</v>
      </c>
      <c r="K461" t="s">
        <v>287</v>
      </c>
      <c r="L461" s="44">
        <v>70.78</v>
      </c>
    </row>
    <row r="462" spans="5:12" x14ac:dyDescent="0.35">
      <c r="E462" t="s">
        <v>368</v>
      </c>
      <c r="F462" t="s">
        <v>369</v>
      </c>
      <c r="G462">
        <v>43777</v>
      </c>
      <c r="H462" t="s">
        <v>288</v>
      </c>
      <c r="I462" t="s">
        <v>340</v>
      </c>
      <c r="J462" t="s">
        <v>228</v>
      </c>
      <c r="K462" t="s">
        <v>289</v>
      </c>
      <c r="L462" s="44">
        <v>70.78</v>
      </c>
    </row>
    <row r="463" spans="5:12" x14ac:dyDescent="0.35">
      <c r="E463" t="s">
        <v>368</v>
      </c>
      <c r="F463" t="s">
        <v>369</v>
      </c>
      <c r="G463">
        <v>43791</v>
      </c>
      <c r="H463" t="s">
        <v>290</v>
      </c>
      <c r="I463" t="s">
        <v>340</v>
      </c>
      <c r="J463" t="s">
        <v>228</v>
      </c>
      <c r="K463" t="s">
        <v>291</v>
      </c>
      <c r="L463" s="44">
        <v>200.54</v>
      </c>
    </row>
    <row r="464" spans="5:12" x14ac:dyDescent="0.35">
      <c r="E464" t="s">
        <v>368</v>
      </c>
      <c r="F464" t="s">
        <v>369</v>
      </c>
      <c r="G464">
        <v>43805</v>
      </c>
      <c r="H464" t="s">
        <v>296</v>
      </c>
      <c r="I464" t="s">
        <v>340</v>
      </c>
      <c r="J464" t="s">
        <v>228</v>
      </c>
      <c r="K464" t="s">
        <v>297</v>
      </c>
      <c r="L464" s="44">
        <v>203.48</v>
      </c>
    </row>
    <row r="465" spans="5:12" x14ac:dyDescent="0.35">
      <c r="E465" t="s">
        <v>368</v>
      </c>
      <c r="F465" t="s">
        <v>369</v>
      </c>
      <c r="G465">
        <v>43819</v>
      </c>
      <c r="H465" t="s">
        <v>318</v>
      </c>
      <c r="I465" t="s">
        <v>340</v>
      </c>
      <c r="J465" t="s">
        <v>228</v>
      </c>
      <c r="K465" t="s">
        <v>319</v>
      </c>
      <c r="L465" s="44">
        <v>136.72999999999999</v>
      </c>
    </row>
    <row r="466" spans="5:12" x14ac:dyDescent="0.35">
      <c r="E466" t="s">
        <v>368</v>
      </c>
      <c r="F466" t="s">
        <v>369</v>
      </c>
      <c r="G466">
        <v>43833</v>
      </c>
      <c r="H466" t="s">
        <v>320</v>
      </c>
      <c r="I466" t="s">
        <v>340</v>
      </c>
      <c r="J466" t="s">
        <v>228</v>
      </c>
      <c r="K466" t="s">
        <v>321</v>
      </c>
      <c r="L466" s="44">
        <v>186.2</v>
      </c>
    </row>
    <row r="467" spans="5:12" x14ac:dyDescent="0.35">
      <c r="E467" t="s">
        <v>368</v>
      </c>
      <c r="F467" t="s">
        <v>369</v>
      </c>
      <c r="G467">
        <v>43847</v>
      </c>
      <c r="H467" t="s">
        <v>322</v>
      </c>
      <c r="I467" t="s">
        <v>340</v>
      </c>
      <c r="J467" t="s">
        <v>228</v>
      </c>
      <c r="K467" t="s">
        <v>323</v>
      </c>
      <c r="L467" s="44">
        <v>273.14</v>
      </c>
    </row>
    <row r="468" spans="5:12" x14ac:dyDescent="0.35">
      <c r="E468" t="s">
        <v>368</v>
      </c>
      <c r="F468" t="s">
        <v>369</v>
      </c>
      <c r="G468">
        <v>43861</v>
      </c>
      <c r="H468" t="s">
        <v>324</v>
      </c>
      <c r="I468" t="s">
        <v>340</v>
      </c>
      <c r="J468" t="s">
        <v>228</v>
      </c>
      <c r="K468" t="s">
        <v>325</v>
      </c>
      <c r="L468" s="44">
        <v>179.08</v>
      </c>
    </row>
    <row r="469" spans="5:12" x14ac:dyDescent="0.35">
      <c r="E469" t="s">
        <v>368</v>
      </c>
      <c r="F469" t="s">
        <v>369</v>
      </c>
      <c r="G469">
        <v>43875</v>
      </c>
      <c r="H469" t="s">
        <v>328</v>
      </c>
      <c r="I469" t="s">
        <v>340</v>
      </c>
      <c r="J469" t="s">
        <v>228</v>
      </c>
      <c r="K469" t="s">
        <v>329</v>
      </c>
      <c r="L469" s="44">
        <v>118.5</v>
      </c>
    </row>
    <row r="470" spans="5:12" x14ac:dyDescent="0.35">
      <c r="E470" t="s">
        <v>368</v>
      </c>
      <c r="F470" t="s">
        <v>369</v>
      </c>
      <c r="G470">
        <v>43889</v>
      </c>
      <c r="H470" t="s">
        <v>330</v>
      </c>
      <c r="I470" t="s">
        <v>340</v>
      </c>
      <c r="J470" t="s">
        <v>228</v>
      </c>
      <c r="K470" t="s">
        <v>331</v>
      </c>
      <c r="L470" s="44">
        <v>130.04</v>
      </c>
    </row>
    <row r="471" spans="5:12" x14ac:dyDescent="0.35">
      <c r="E471" t="s">
        <v>368</v>
      </c>
      <c r="F471" t="s">
        <v>369</v>
      </c>
      <c r="G471">
        <v>43903</v>
      </c>
      <c r="H471" t="s">
        <v>332</v>
      </c>
      <c r="I471" t="s">
        <v>340</v>
      </c>
      <c r="J471" t="s">
        <v>228</v>
      </c>
      <c r="K471" t="s">
        <v>333</v>
      </c>
      <c r="L471" s="44">
        <v>144.65</v>
      </c>
    </row>
    <row r="472" spans="5:12" x14ac:dyDescent="0.35">
      <c r="E472" t="s">
        <v>368</v>
      </c>
      <c r="F472" t="s">
        <v>369</v>
      </c>
      <c r="G472">
        <v>43917</v>
      </c>
      <c r="H472" t="s">
        <v>334</v>
      </c>
      <c r="I472" t="s">
        <v>340</v>
      </c>
      <c r="J472" t="s">
        <v>228</v>
      </c>
      <c r="K472" t="s">
        <v>335</v>
      </c>
      <c r="L472" s="44">
        <v>127.16</v>
      </c>
    </row>
    <row r="473" spans="5:12" x14ac:dyDescent="0.35">
      <c r="E473" t="s">
        <v>368</v>
      </c>
      <c r="F473" t="s">
        <v>369</v>
      </c>
      <c r="G473">
        <v>43567</v>
      </c>
      <c r="H473" t="s">
        <v>227</v>
      </c>
      <c r="I473" t="s">
        <v>340</v>
      </c>
      <c r="J473" t="s">
        <v>228</v>
      </c>
      <c r="K473" t="s">
        <v>229</v>
      </c>
      <c r="L473" s="44">
        <v>771.07</v>
      </c>
    </row>
    <row r="474" spans="5:12" x14ac:dyDescent="0.35">
      <c r="E474" t="s">
        <v>368</v>
      </c>
      <c r="F474" t="s">
        <v>369</v>
      </c>
      <c r="G474">
        <v>43581</v>
      </c>
      <c r="H474" t="s">
        <v>230</v>
      </c>
      <c r="I474" t="s">
        <v>340</v>
      </c>
      <c r="J474" t="s">
        <v>228</v>
      </c>
      <c r="K474" t="s">
        <v>231</v>
      </c>
      <c r="L474" s="44">
        <v>1026.76</v>
      </c>
    </row>
    <row r="475" spans="5:12" x14ac:dyDescent="0.35">
      <c r="E475" t="s">
        <v>368</v>
      </c>
      <c r="F475" t="s">
        <v>369</v>
      </c>
      <c r="G475">
        <v>43595</v>
      </c>
      <c r="H475" t="s">
        <v>232</v>
      </c>
      <c r="I475" t="s">
        <v>340</v>
      </c>
      <c r="J475" t="s">
        <v>228</v>
      </c>
      <c r="K475" t="s">
        <v>233</v>
      </c>
      <c r="L475" s="44">
        <v>1714.15</v>
      </c>
    </row>
    <row r="476" spans="5:12" x14ac:dyDescent="0.35">
      <c r="E476" t="s">
        <v>368</v>
      </c>
      <c r="F476" t="s">
        <v>369</v>
      </c>
      <c r="G476">
        <v>43609</v>
      </c>
      <c r="H476" t="s">
        <v>234</v>
      </c>
      <c r="I476" t="s">
        <v>340</v>
      </c>
      <c r="J476" t="s">
        <v>228</v>
      </c>
      <c r="K476" t="s">
        <v>235</v>
      </c>
      <c r="L476" s="44">
        <v>1429.42</v>
      </c>
    </row>
    <row r="477" spans="5:12" x14ac:dyDescent="0.35">
      <c r="E477" t="s">
        <v>368</v>
      </c>
      <c r="F477" t="s">
        <v>369</v>
      </c>
      <c r="G477">
        <v>43623</v>
      </c>
      <c r="H477" t="s">
        <v>236</v>
      </c>
      <c r="I477" t="s">
        <v>340</v>
      </c>
      <c r="J477" t="s">
        <v>228</v>
      </c>
      <c r="K477" t="s">
        <v>237</v>
      </c>
      <c r="L477" s="44">
        <v>1303.54</v>
      </c>
    </row>
    <row r="478" spans="5:12" x14ac:dyDescent="0.35">
      <c r="E478" t="s">
        <v>368</v>
      </c>
      <c r="F478" t="s">
        <v>369</v>
      </c>
      <c r="G478">
        <v>43637</v>
      </c>
      <c r="H478" t="s">
        <v>238</v>
      </c>
      <c r="I478" t="s">
        <v>340</v>
      </c>
      <c r="J478" t="s">
        <v>228</v>
      </c>
      <c r="K478" t="s">
        <v>239</v>
      </c>
      <c r="L478" s="44">
        <v>2168.98</v>
      </c>
    </row>
    <row r="479" spans="5:12" x14ac:dyDescent="0.35">
      <c r="E479" t="s">
        <v>368</v>
      </c>
      <c r="F479" t="s">
        <v>369</v>
      </c>
      <c r="G479">
        <v>43651</v>
      </c>
      <c r="H479" t="s">
        <v>240</v>
      </c>
      <c r="I479" t="s">
        <v>340</v>
      </c>
      <c r="J479" t="s">
        <v>228</v>
      </c>
      <c r="K479" t="s">
        <v>241</v>
      </c>
      <c r="L479" s="44">
        <v>2121.56</v>
      </c>
    </row>
    <row r="480" spans="5:12" x14ac:dyDescent="0.35">
      <c r="E480" t="s">
        <v>368</v>
      </c>
      <c r="F480" t="s">
        <v>369</v>
      </c>
      <c r="G480">
        <v>43665</v>
      </c>
      <c r="H480" t="s">
        <v>272</v>
      </c>
      <c r="I480" t="s">
        <v>340</v>
      </c>
      <c r="J480" t="s">
        <v>228</v>
      </c>
      <c r="K480" t="s">
        <v>273</v>
      </c>
      <c r="L480" s="44">
        <v>533.02</v>
      </c>
    </row>
    <row r="481" spans="5:12" x14ac:dyDescent="0.35">
      <c r="E481" t="s">
        <v>368</v>
      </c>
      <c r="F481" t="s">
        <v>369</v>
      </c>
      <c r="G481">
        <v>43679</v>
      </c>
      <c r="H481" t="s">
        <v>274</v>
      </c>
      <c r="I481" t="s">
        <v>340</v>
      </c>
      <c r="J481" t="s">
        <v>228</v>
      </c>
      <c r="K481" t="s">
        <v>275</v>
      </c>
      <c r="L481" s="44">
        <v>1475</v>
      </c>
    </row>
    <row r="482" spans="5:12" x14ac:dyDescent="0.35">
      <c r="E482" t="s">
        <v>368</v>
      </c>
      <c r="F482" t="s">
        <v>369</v>
      </c>
      <c r="G482">
        <v>43693</v>
      </c>
      <c r="H482" t="s">
        <v>276</v>
      </c>
      <c r="I482" t="s">
        <v>340</v>
      </c>
      <c r="J482" t="s">
        <v>228</v>
      </c>
      <c r="K482" t="s">
        <v>277</v>
      </c>
      <c r="L482" s="44">
        <v>1085.99</v>
      </c>
    </row>
    <row r="483" spans="5:12" x14ac:dyDescent="0.35">
      <c r="E483" t="s">
        <v>368</v>
      </c>
      <c r="F483" t="s">
        <v>369</v>
      </c>
      <c r="G483">
        <v>43707</v>
      </c>
      <c r="H483" t="s">
        <v>278</v>
      </c>
      <c r="I483" t="s">
        <v>340</v>
      </c>
      <c r="J483" t="s">
        <v>228</v>
      </c>
      <c r="K483" t="s">
        <v>279</v>
      </c>
      <c r="L483" s="44">
        <v>2164.92</v>
      </c>
    </row>
    <row r="484" spans="5:12" x14ac:dyDescent="0.35">
      <c r="E484" t="s">
        <v>368</v>
      </c>
      <c r="F484" t="s">
        <v>369</v>
      </c>
      <c r="G484">
        <v>43721</v>
      </c>
      <c r="H484" t="s">
        <v>280</v>
      </c>
      <c r="I484" t="s">
        <v>340</v>
      </c>
      <c r="J484" t="s">
        <v>228</v>
      </c>
      <c r="K484" t="s">
        <v>281</v>
      </c>
      <c r="L484" s="44">
        <v>1034.1500000000001</v>
      </c>
    </row>
    <row r="485" spans="5:12" x14ac:dyDescent="0.35">
      <c r="E485" t="s">
        <v>368</v>
      </c>
      <c r="F485" t="s">
        <v>369</v>
      </c>
      <c r="G485">
        <v>43735</v>
      </c>
      <c r="H485" t="s">
        <v>282</v>
      </c>
      <c r="I485" t="s">
        <v>340</v>
      </c>
      <c r="J485" t="s">
        <v>228</v>
      </c>
      <c r="K485" t="s">
        <v>283</v>
      </c>
      <c r="L485" s="44">
        <v>974.46</v>
      </c>
    </row>
    <row r="486" spans="5:12" x14ac:dyDescent="0.35">
      <c r="E486" t="s">
        <v>368</v>
      </c>
      <c r="F486" t="s">
        <v>369</v>
      </c>
      <c r="G486">
        <v>43749</v>
      </c>
      <c r="H486" t="s">
        <v>284</v>
      </c>
      <c r="I486" t="s">
        <v>340</v>
      </c>
      <c r="J486" t="s">
        <v>228</v>
      </c>
      <c r="K486" t="s">
        <v>285</v>
      </c>
      <c r="L486" s="44">
        <v>415.97</v>
      </c>
    </row>
    <row r="487" spans="5:12" x14ac:dyDescent="0.35">
      <c r="E487" t="s">
        <v>368</v>
      </c>
      <c r="F487" t="s">
        <v>369</v>
      </c>
      <c r="G487">
        <v>43763</v>
      </c>
      <c r="H487" t="s">
        <v>286</v>
      </c>
      <c r="I487" t="s">
        <v>340</v>
      </c>
      <c r="J487" t="s">
        <v>228</v>
      </c>
      <c r="K487" t="s">
        <v>287</v>
      </c>
      <c r="L487" s="44">
        <v>449.49</v>
      </c>
    </row>
    <row r="488" spans="5:12" x14ac:dyDescent="0.35">
      <c r="E488" t="s">
        <v>368</v>
      </c>
      <c r="F488" t="s">
        <v>369</v>
      </c>
      <c r="G488">
        <v>43777</v>
      </c>
      <c r="H488" t="s">
        <v>288</v>
      </c>
      <c r="I488" t="s">
        <v>340</v>
      </c>
      <c r="J488" t="s">
        <v>228</v>
      </c>
      <c r="K488" t="s">
        <v>289</v>
      </c>
      <c r="L488" s="44">
        <v>977.26</v>
      </c>
    </row>
    <row r="489" spans="5:12" x14ac:dyDescent="0.35">
      <c r="E489" t="s">
        <v>368</v>
      </c>
      <c r="F489" t="s">
        <v>369</v>
      </c>
      <c r="G489">
        <v>43791</v>
      </c>
      <c r="H489" t="s">
        <v>290</v>
      </c>
      <c r="I489" t="s">
        <v>340</v>
      </c>
      <c r="J489" t="s">
        <v>228</v>
      </c>
      <c r="K489" t="s">
        <v>291</v>
      </c>
      <c r="L489" s="44">
        <v>1605</v>
      </c>
    </row>
    <row r="490" spans="5:12" x14ac:dyDescent="0.35">
      <c r="E490" t="s">
        <v>368</v>
      </c>
      <c r="F490" t="s">
        <v>369</v>
      </c>
      <c r="G490">
        <v>43805</v>
      </c>
      <c r="H490" t="s">
        <v>296</v>
      </c>
      <c r="I490" t="s">
        <v>340</v>
      </c>
      <c r="J490" t="s">
        <v>228</v>
      </c>
      <c r="K490" t="s">
        <v>297</v>
      </c>
      <c r="L490" s="44">
        <v>1111.93</v>
      </c>
    </row>
    <row r="491" spans="5:12" x14ac:dyDescent="0.35">
      <c r="E491" t="s">
        <v>368</v>
      </c>
      <c r="F491" t="s">
        <v>369</v>
      </c>
      <c r="G491">
        <v>43819</v>
      </c>
      <c r="H491" t="s">
        <v>318</v>
      </c>
      <c r="I491" t="s">
        <v>340</v>
      </c>
      <c r="J491" t="s">
        <v>228</v>
      </c>
      <c r="K491" t="s">
        <v>319</v>
      </c>
      <c r="L491" s="44">
        <v>1257.9000000000001</v>
      </c>
    </row>
    <row r="492" spans="5:12" x14ac:dyDescent="0.35">
      <c r="E492" t="s">
        <v>368</v>
      </c>
      <c r="F492" t="s">
        <v>369</v>
      </c>
      <c r="G492">
        <v>43833</v>
      </c>
      <c r="H492" t="s">
        <v>320</v>
      </c>
      <c r="I492" t="s">
        <v>340</v>
      </c>
      <c r="J492" t="s">
        <v>228</v>
      </c>
      <c r="K492" t="s">
        <v>321</v>
      </c>
      <c r="L492" s="44">
        <v>734.99</v>
      </c>
    </row>
    <row r="493" spans="5:12" x14ac:dyDescent="0.35">
      <c r="E493" t="s">
        <v>368</v>
      </c>
      <c r="F493" t="s">
        <v>369</v>
      </c>
      <c r="G493">
        <v>43847</v>
      </c>
      <c r="H493" t="s">
        <v>322</v>
      </c>
      <c r="I493" t="s">
        <v>340</v>
      </c>
      <c r="J493" t="s">
        <v>228</v>
      </c>
      <c r="K493" t="s">
        <v>323</v>
      </c>
      <c r="L493" s="44">
        <v>1508.01</v>
      </c>
    </row>
    <row r="494" spans="5:12" x14ac:dyDescent="0.35">
      <c r="E494" t="s">
        <v>368</v>
      </c>
      <c r="F494" t="s">
        <v>369</v>
      </c>
      <c r="G494">
        <v>43861</v>
      </c>
      <c r="H494" t="s">
        <v>324</v>
      </c>
      <c r="I494" t="s">
        <v>340</v>
      </c>
      <c r="J494" t="s">
        <v>228</v>
      </c>
      <c r="K494" t="s">
        <v>325</v>
      </c>
      <c r="L494" s="44">
        <v>957.8</v>
      </c>
    </row>
    <row r="495" spans="5:12" x14ac:dyDescent="0.35">
      <c r="E495" t="s">
        <v>368</v>
      </c>
      <c r="F495" t="s">
        <v>369</v>
      </c>
      <c r="G495">
        <v>43875</v>
      </c>
      <c r="H495" t="s">
        <v>328</v>
      </c>
      <c r="I495" t="s">
        <v>340</v>
      </c>
      <c r="J495" t="s">
        <v>228</v>
      </c>
      <c r="K495" t="s">
        <v>329</v>
      </c>
      <c r="L495" s="44">
        <v>614.08000000000004</v>
      </c>
    </row>
    <row r="496" spans="5:12" x14ac:dyDescent="0.35">
      <c r="E496" t="s">
        <v>368</v>
      </c>
      <c r="F496" t="s">
        <v>369</v>
      </c>
      <c r="G496">
        <v>43889</v>
      </c>
      <c r="H496" t="s">
        <v>330</v>
      </c>
      <c r="I496" t="s">
        <v>340</v>
      </c>
      <c r="J496" t="s">
        <v>228</v>
      </c>
      <c r="K496" t="s">
        <v>331</v>
      </c>
      <c r="L496" s="44">
        <v>718.13</v>
      </c>
    </row>
    <row r="497" spans="5:12" x14ac:dyDescent="0.35">
      <c r="E497" t="s">
        <v>368</v>
      </c>
      <c r="F497" t="s">
        <v>369</v>
      </c>
      <c r="G497">
        <v>43903</v>
      </c>
      <c r="H497" t="s">
        <v>332</v>
      </c>
      <c r="I497" t="s">
        <v>340</v>
      </c>
      <c r="J497" t="s">
        <v>228</v>
      </c>
      <c r="K497" t="s">
        <v>333</v>
      </c>
      <c r="L497" s="44">
        <v>1198.24</v>
      </c>
    </row>
    <row r="498" spans="5:12" x14ac:dyDescent="0.35">
      <c r="E498" t="s">
        <v>368</v>
      </c>
      <c r="F498" t="s">
        <v>369</v>
      </c>
      <c r="G498">
        <v>43917</v>
      </c>
      <c r="H498" t="s">
        <v>334</v>
      </c>
      <c r="I498" t="s">
        <v>340</v>
      </c>
      <c r="J498" t="s">
        <v>228</v>
      </c>
      <c r="K498" t="s">
        <v>335</v>
      </c>
      <c r="L498" s="44">
        <v>1797.79</v>
      </c>
    </row>
    <row r="499" spans="5:12" x14ac:dyDescent="0.35">
      <c r="E499" t="s">
        <v>368</v>
      </c>
      <c r="F499" t="s">
        <v>369</v>
      </c>
      <c r="G499">
        <v>43567</v>
      </c>
      <c r="H499" t="s">
        <v>227</v>
      </c>
      <c r="I499" t="s">
        <v>340</v>
      </c>
      <c r="J499" t="s">
        <v>228</v>
      </c>
      <c r="K499" t="s">
        <v>229</v>
      </c>
      <c r="L499" s="44">
        <v>300.52999999999997</v>
      </c>
    </row>
    <row r="500" spans="5:12" x14ac:dyDescent="0.35">
      <c r="E500" t="s">
        <v>368</v>
      </c>
      <c r="F500" t="s">
        <v>369</v>
      </c>
      <c r="G500">
        <v>43581</v>
      </c>
      <c r="H500" t="s">
        <v>230</v>
      </c>
      <c r="I500" t="s">
        <v>340</v>
      </c>
      <c r="J500" t="s">
        <v>228</v>
      </c>
      <c r="K500" t="s">
        <v>231</v>
      </c>
      <c r="L500" s="44">
        <v>89.62</v>
      </c>
    </row>
    <row r="501" spans="5:12" x14ac:dyDescent="0.35">
      <c r="E501" t="s">
        <v>368</v>
      </c>
      <c r="F501" t="s">
        <v>369</v>
      </c>
      <c r="G501">
        <v>43595</v>
      </c>
      <c r="H501" t="s">
        <v>232</v>
      </c>
      <c r="I501" t="s">
        <v>340</v>
      </c>
      <c r="J501" t="s">
        <v>228</v>
      </c>
      <c r="K501" t="s">
        <v>233</v>
      </c>
      <c r="L501" s="44">
        <v>50.47</v>
      </c>
    </row>
    <row r="502" spans="5:12" x14ac:dyDescent="0.35">
      <c r="E502" t="s">
        <v>368</v>
      </c>
      <c r="F502" t="s">
        <v>369</v>
      </c>
      <c r="G502">
        <v>43609</v>
      </c>
      <c r="H502" t="s">
        <v>234</v>
      </c>
      <c r="I502" t="s">
        <v>340</v>
      </c>
      <c r="J502" t="s">
        <v>228</v>
      </c>
      <c r="K502" t="s">
        <v>235</v>
      </c>
      <c r="L502" s="44">
        <v>225.73</v>
      </c>
    </row>
    <row r="503" spans="5:12" x14ac:dyDescent="0.35">
      <c r="E503" t="s">
        <v>368</v>
      </c>
      <c r="F503" t="s">
        <v>369</v>
      </c>
      <c r="G503">
        <v>43623</v>
      </c>
      <c r="H503" t="s">
        <v>236</v>
      </c>
      <c r="I503" t="s">
        <v>340</v>
      </c>
      <c r="J503" t="s">
        <v>228</v>
      </c>
      <c r="K503" t="s">
        <v>237</v>
      </c>
      <c r="L503" s="44">
        <v>165.36</v>
      </c>
    </row>
    <row r="504" spans="5:12" x14ac:dyDescent="0.35">
      <c r="E504" t="s">
        <v>368</v>
      </c>
      <c r="F504" t="s">
        <v>369</v>
      </c>
      <c r="G504">
        <v>43637</v>
      </c>
      <c r="H504" t="s">
        <v>238</v>
      </c>
      <c r="I504" t="s">
        <v>340</v>
      </c>
      <c r="J504" t="s">
        <v>228</v>
      </c>
      <c r="K504" t="s">
        <v>239</v>
      </c>
      <c r="L504" s="44">
        <v>51.04</v>
      </c>
    </row>
    <row r="505" spans="5:12" x14ac:dyDescent="0.35">
      <c r="E505" t="s">
        <v>368</v>
      </c>
      <c r="F505" t="s">
        <v>369</v>
      </c>
      <c r="G505">
        <v>43651</v>
      </c>
      <c r="H505" t="s">
        <v>240</v>
      </c>
      <c r="I505" t="s">
        <v>340</v>
      </c>
      <c r="J505" t="s">
        <v>228</v>
      </c>
      <c r="K505" t="s">
        <v>241</v>
      </c>
      <c r="L505" s="44">
        <v>565.82000000000005</v>
      </c>
    </row>
    <row r="506" spans="5:12" x14ac:dyDescent="0.35">
      <c r="E506" t="s">
        <v>368</v>
      </c>
      <c r="F506" t="s">
        <v>369</v>
      </c>
      <c r="G506">
        <v>43665</v>
      </c>
      <c r="H506" t="s">
        <v>272</v>
      </c>
      <c r="I506" t="s">
        <v>340</v>
      </c>
      <c r="J506" t="s">
        <v>228</v>
      </c>
      <c r="K506" t="s">
        <v>273</v>
      </c>
      <c r="L506" s="44">
        <v>192.51</v>
      </c>
    </row>
    <row r="507" spans="5:12" x14ac:dyDescent="0.35">
      <c r="E507" t="s">
        <v>368</v>
      </c>
      <c r="F507" t="s">
        <v>369</v>
      </c>
      <c r="G507">
        <v>43679</v>
      </c>
      <c r="H507" t="s">
        <v>274</v>
      </c>
      <c r="I507" t="s">
        <v>340</v>
      </c>
      <c r="J507" t="s">
        <v>228</v>
      </c>
      <c r="K507" t="s">
        <v>275</v>
      </c>
      <c r="L507" s="44">
        <v>462.83</v>
      </c>
    </row>
    <row r="508" spans="5:12" x14ac:dyDescent="0.35">
      <c r="E508" t="s">
        <v>368</v>
      </c>
      <c r="F508" t="s">
        <v>369</v>
      </c>
      <c r="G508">
        <v>43693</v>
      </c>
      <c r="H508" t="s">
        <v>276</v>
      </c>
      <c r="I508" t="s">
        <v>340</v>
      </c>
      <c r="J508" t="s">
        <v>228</v>
      </c>
      <c r="K508" t="s">
        <v>277</v>
      </c>
      <c r="L508" s="44">
        <v>616.57000000000005</v>
      </c>
    </row>
    <row r="509" spans="5:12" x14ac:dyDescent="0.35">
      <c r="E509" t="s">
        <v>368</v>
      </c>
      <c r="F509" t="s">
        <v>369</v>
      </c>
      <c r="G509">
        <v>43707</v>
      </c>
      <c r="H509" t="s">
        <v>278</v>
      </c>
      <c r="I509" t="s">
        <v>340</v>
      </c>
      <c r="J509" t="s">
        <v>228</v>
      </c>
      <c r="K509" t="s">
        <v>279</v>
      </c>
      <c r="L509" s="44">
        <v>186.15</v>
      </c>
    </row>
    <row r="510" spans="5:12" x14ac:dyDescent="0.35">
      <c r="E510" t="s">
        <v>368</v>
      </c>
      <c r="F510" t="s">
        <v>369</v>
      </c>
      <c r="G510">
        <v>43721</v>
      </c>
      <c r="H510" t="s">
        <v>280</v>
      </c>
      <c r="I510" t="s">
        <v>340</v>
      </c>
      <c r="J510" t="s">
        <v>228</v>
      </c>
      <c r="K510" t="s">
        <v>281</v>
      </c>
      <c r="L510" s="44">
        <v>65.430000000000007</v>
      </c>
    </row>
    <row r="511" spans="5:12" x14ac:dyDescent="0.35">
      <c r="E511" t="s">
        <v>368</v>
      </c>
      <c r="F511" t="s">
        <v>369</v>
      </c>
      <c r="G511">
        <v>43735</v>
      </c>
      <c r="H511" t="s">
        <v>282</v>
      </c>
      <c r="I511" t="s">
        <v>340</v>
      </c>
      <c r="J511" t="s">
        <v>228</v>
      </c>
      <c r="K511" t="s">
        <v>283</v>
      </c>
      <c r="L511" s="44">
        <v>359.91</v>
      </c>
    </row>
    <row r="512" spans="5:12" x14ac:dyDescent="0.35">
      <c r="E512" t="s">
        <v>368</v>
      </c>
      <c r="F512" t="s">
        <v>369</v>
      </c>
      <c r="G512">
        <v>43749</v>
      </c>
      <c r="H512" t="s">
        <v>284</v>
      </c>
      <c r="I512" t="s">
        <v>340</v>
      </c>
      <c r="J512" t="s">
        <v>228</v>
      </c>
      <c r="K512" t="s">
        <v>285</v>
      </c>
      <c r="L512" s="44">
        <v>446.52</v>
      </c>
    </row>
    <row r="513" spans="5:12" x14ac:dyDescent="0.35">
      <c r="E513" t="s">
        <v>368</v>
      </c>
      <c r="F513" t="s">
        <v>369</v>
      </c>
      <c r="G513">
        <v>43763</v>
      </c>
      <c r="H513" t="s">
        <v>286</v>
      </c>
      <c r="I513" t="s">
        <v>340</v>
      </c>
      <c r="J513" t="s">
        <v>228</v>
      </c>
      <c r="K513" t="s">
        <v>287</v>
      </c>
      <c r="L513" s="44">
        <v>257.68</v>
      </c>
    </row>
    <row r="514" spans="5:12" x14ac:dyDescent="0.35">
      <c r="E514" t="s">
        <v>368</v>
      </c>
      <c r="F514" t="s">
        <v>369</v>
      </c>
      <c r="G514">
        <v>43777</v>
      </c>
      <c r="H514" t="s">
        <v>288</v>
      </c>
      <c r="I514" t="s">
        <v>340</v>
      </c>
      <c r="J514" t="s">
        <v>228</v>
      </c>
      <c r="K514" t="s">
        <v>289</v>
      </c>
      <c r="L514" s="44">
        <v>642.01</v>
      </c>
    </row>
    <row r="515" spans="5:12" x14ac:dyDescent="0.35">
      <c r="E515" t="s">
        <v>368</v>
      </c>
      <c r="F515" t="s">
        <v>369</v>
      </c>
      <c r="G515">
        <v>43791</v>
      </c>
      <c r="H515" t="s">
        <v>290</v>
      </c>
      <c r="I515" t="s">
        <v>340</v>
      </c>
      <c r="J515" t="s">
        <v>228</v>
      </c>
      <c r="K515" t="s">
        <v>291</v>
      </c>
      <c r="L515" s="44">
        <v>375.12</v>
      </c>
    </row>
    <row r="516" spans="5:12" x14ac:dyDescent="0.35">
      <c r="E516" t="s">
        <v>368</v>
      </c>
      <c r="F516" t="s">
        <v>369</v>
      </c>
      <c r="G516">
        <v>43791</v>
      </c>
      <c r="H516" t="s">
        <v>294</v>
      </c>
      <c r="I516" t="s">
        <v>340</v>
      </c>
      <c r="J516" t="s">
        <v>228</v>
      </c>
      <c r="K516" t="s">
        <v>295</v>
      </c>
      <c r="L516" s="44">
        <v>131.38999999999999</v>
      </c>
    </row>
    <row r="517" spans="5:12" x14ac:dyDescent="0.35">
      <c r="E517" t="s">
        <v>368</v>
      </c>
      <c r="F517" t="s">
        <v>369</v>
      </c>
      <c r="G517">
        <v>43805</v>
      </c>
      <c r="H517" t="s">
        <v>296</v>
      </c>
      <c r="I517" t="s">
        <v>340</v>
      </c>
      <c r="J517" t="s">
        <v>228</v>
      </c>
      <c r="K517" t="s">
        <v>297</v>
      </c>
      <c r="L517" s="44">
        <v>196.73</v>
      </c>
    </row>
    <row r="518" spans="5:12" x14ac:dyDescent="0.35">
      <c r="E518" t="s">
        <v>368</v>
      </c>
      <c r="F518" t="s">
        <v>369</v>
      </c>
      <c r="G518">
        <v>43819</v>
      </c>
      <c r="H518" t="s">
        <v>318</v>
      </c>
      <c r="I518" t="s">
        <v>340</v>
      </c>
      <c r="J518" t="s">
        <v>228</v>
      </c>
      <c r="K518" t="s">
        <v>319</v>
      </c>
      <c r="L518" s="44">
        <v>493.63</v>
      </c>
    </row>
    <row r="519" spans="5:12" x14ac:dyDescent="0.35">
      <c r="E519" t="s">
        <v>368</v>
      </c>
      <c r="F519" t="s">
        <v>369</v>
      </c>
      <c r="G519">
        <v>43833</v>
      </c>
      <c r="H519" t="s">
        <v>320</v>
      </c>
      <c r="I519" t="s">
        <v>340</v>
      </c>
      <c r="J519" t="s">
        <v>228</v>
      </c>
      <c r="K519" t="s">
        <v>321</v>
      </c>
      <c r="L519" s="44">
        <v>477.26</v>
      </c>
    </row>
    <row r="520" spans="5:12" x14ac:dyDescent="0.35">
      <c r="E520" t="s">
        <v>368</v>
      </c>
      <c r="F520" t="s">
        <v>369</v>
      </c>
      <c r="G520">
        <v>43847</v>
      </c>
      <c r="H520" t="s">
        <v>322</v>
      </c>
      <c r="I520" t="s">
        <v>340</v>
      </c>
      <c r="J520" t="s">
        <v>228</v>
      </c>
      <c r="K520" t="s">
        <v>323</v>
      </c>
      <c r="L520" s="44">
        <v>208.89</v>
      </c>
    </row>
    <row r="521" spans="5:12" x14ac:dyDescent="0.35">
      <c r="E521" t="s">
        <v>368</v>
      </c>
      <c r="F521" t="s">
        <v>369</v>
      </c>
      <c r="G521">
        <v>43861</v>
      </c>
      <c r="H521" t="s">
        <v>324</v>
      </c>
      <c r="I521" t="s">
        <v>340</v>
      </c>
      <c r="J521" t="s">
        <v>228</v>
      </c>
      <c r="K521" t="s">
        <v>325</v>
      </c>
      <c r="L521" s="44">
        <v>256.18</v>
      </c>
    </row>
    <row r="522" spans="5:12" x14ac:dyDescent="0.35">
      <c r="E522" t="s">
        <v>368</v>
      </c>
      <c r="F522" t="s">
        <v>369</v>
      </c>
      <c r="G522">
        <v>43875</v>
      </c>
      <c r="H522" t="s">
        <v>328</v>
      </c>
      <c r="I522" t="s">
        <v>340</v>
      </c>
      <c r="J522" t="s">
        <v>228</v>
      </c>
      <c r="K522" t="s">
        <v>329</v>
      </c>
      <c r="L522" s="44">
        <v>457.11</v>
      </c>
    </row>
    <row r="523" spans="5:12" x14ac:dyDescent="0.35">
      <c r="E523" t="s">
        <v>368</v>
      </c>
      <c r="F523" t="s">
        <v>369</v>
      </c>
      <c r="G523">
        <v>43889</v>
      </c>
      <c r="H523" t="s">
        <v>330</v>
      </c>
      <c r="I523" t="s">
        <v>340</v>
      </c>
      <c r="J523" t="s">
        <v>228</v>
      </c>
      <c r="K523" t="s">
        <v>331</v>
      </c>
      <c r="L523" s="44">
        <v>295.39999999999998</v>
      </c>
    </row>
    <row r="524" spans="5:12" x14ac:dyDescent="0.35">
      <c r="E524" t="s">
        <v>368</v>
      </c>
      <c r="F524" t="s">
        <v>369</v>
      </c>
      <c r="G524">
        <v>43903</v>
      </c>
      <c r="H524" t="s">
        <v>332</v>
      </c>
      <c r="I524" t="s">
        <v>340</v>
      </c>
      <c r="J524" t="s">
        <v>228</v>
      </c>
      <c r="K524" t="s">
        <v>333</v>
      </c>
      <c r="L524" s="44">
        <v>215.47</v>
      </c>
    </row>
    <row r="525" spans="5:12" x14ac:dyDescent="0.35">
      <c r="E525" t="s">
        <v>368</v>
      </c>
      <c r="F525" t="s">
        <v>369</v>
      </c>
      <c r="G525">
        <v>43917</v>
      </c>
      <c r="H525" t="s">
        <v>334</v>
      </c>
      <c r="I525" t="s">
        <v>340</v>
      </c>
      <c r="J525" t="s">
        <v>228</v>
      </c>
      <c r="K525" t="s">
        <v>335</v>
      </c>
      <c r="L525" s="44">
        <v>258.70999999999998</v>
      </c>
    </row>
    <row r="526" spans="5:12" x14ac:dyDescent="0.35">
      <c r="E526" t="s">
        <v>368</v>
      </c>
      <c r="F526" t="s">
        <v>369</v>
      </c>
      <c r="G526">
        <v>43609</v>
      </c>
      <c r="H526" t="s">
        <v>234</v>
      </c>
      <c r="I526" t="s">
        <v>340</v>
      </c>
      <c r="J526" t="s">
        <v>228</v>
      </c>
      <c r="K526" t="s">
        <v>235</v>
      </c>
      <c r="L526" s="44">
        <v>108.14</v>
      </c>
    </row>
    <row r="527" spans="5:12" x14ac:dyDescent="0.35">
      <c r="E527" t="s">
        <v>368</v>
      </c>
      <c r="F527" t="s">
        <v>369</v>
      </c>
      <c r="G527">
        <v>43679</v>
      </c>
      <c r="H527" t="s">
        <v>274</v>
      </c>
      <c r="I527" t="s">
        <v>340</v>
      </c>
      <c r="J527" t="s">
        <v>228</v>
      </c>
      <c r="K527" t="s">
        <v>275</v>
      </c>
      <c r="L527" s="44">
        <v>20.28</v>
      </c>
    </row>
    <row r="528" spans="5:12" x14ac:dyDescent="0.35">
      <c r="E528" t="s">
        <v>368</v>
      </c>
      <c r="F528" t="s">
        <v>369</v>
      </c>
      <c r="G528">
        <v>43735</v>
      </c>
      <c r="H528" t="s">
        <v>282</v>
      </c>
      <c r="I528" t="s">
        <v>340</v>
      </c>
      <c r="J528" t="s">
        <v>228</v>
      </c>
      <c r="K528" t="s">
        <v>283</v>
      </c>
      <c r="L528" s="44">
        <v>209.52</v>
      </c>
    </row>
    <row r="529" spans="5:12" x14ac:dyDescent="0.35">
      <c r="E529" t="s">
        <v>368</v>
      </c>
      <c r="F529" t="s">
        <v>369</v>
      </c>
      <c r="G529">
        <v>43749</v>
      </c>
      <c r="H529" t="s">
        <v>284</v>
      </c>
      <c r="I529" t="s">
        <v>340</v>
      </c>
      <c r="J529" t="s">
        <v>228</v>
      </c>
      <c r="K529" t="s">
        <v>285</v>
      </c>
      <c r="L529" s="44">
        <v>229.79</v>
      </c>
    </row>
    <row r="530" spans="5:12" x14ac:dyDescent="0.35">
      <c r="E530" t="s">
        <v>368</v>
      </c>
      <c r="F530" t="s">
        <v>369</v>
      </c>
      <c r="G530">
        <v>43791</v>
      </c>
      <c r="H530" t="s">
        <v>290</v>
      </c>
      <c r="I530" t="s">
        <v>340</v>
      </c>
      <c r="J530" t="s">
        <v>228</v>
      </c>
      <c r="K530" t="s">
        <v>291</v>
      </c>
      <c r="L530" s="44">
        <v>108.14</v>
      </c>
    </row>
    <row r="531" spans="5:12" x14ac:dyDescent="0.35">
      <c r="E531" t="s">
        <v>368</v>
      </c>
      <c r="F531" t="s">
        <v>369</v>
      </c>
      <c r="G531">
        <v>43819</v>
      </c>
      <c r="H531" t="s">
        <v>318</v>
      </c>
      <c r="I531" t="s">
        <v>340</v>
      </c>
      <c r="J531" t="s">
        <v>228</v>
      </c>
      <c r="K531" t="s">
        <v>319</v>
      </c>
      <c r="L531" s="44">
        <v>19.91</v>
      </c>
    </row>
    <row r="532" spans="5:12" x14ac:dyDescent="0.35">
      <c r="E532" t="s">
        <v>368</v>
      </c>
      <c r="F532" t="s">
        <v>369</v>
      </c>
      <c r="G532">
        <v>43833</v>
      </c>
      <c r="H532" t="s">
        <v>320</v>
      </c>
      <c r="I532" t="s">
        <v>340</v>
      </c>
      <c r="J532" t="s">
        <v>228</v>
      </c>
      <c r="K532" t="s">
        <v>321</v>
      </c>
      <c r="L532" s="44">
        <v>20.28</v>
      </c>
    </row>
  </sheetData>
  <mergeCells count="3">
    <mergeCell ref="N9:U9"/>
    <mergeCell ref="E9:L9"/>
    <mergeCell ref="A9:C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0F16B-1F6B-4749-A4FD-3365B47E624B}">
  <dimension ref="B3:H7"/>
  <sheetViews>
    <sheetView workbookViewId="0">
      <selection activeCell="H14" sqref="H14"/>
    </sheetView>
  </sheetViews>
  <sheetFormatPr defaultRowHeight="14.5" x14ac:dyDescent="0.35"/>
  <cols>
    <col min="5" max="5" width="15.81640625" customWidth="1"/>
    <col min="6" max="6" width="12" bestFit="1" customWidth="1"/>
    <col min="7" max="7" width="1.7265625" customWidth="1"/>
    <col min="8" max="8" width="12" bestFit="1" customWidth="1"/>
  </cols>
  <sheetData>
    <row r="3" spans="2:8" x14ac:dyDescent="0.35">
      <c r="F3" s="34">
        <v>2019</v>
      </c>
      <c r="H3" s="34">
        <v>2020</v>
      </c>
    </row>
    <row r="4" spans="2:8" x14ac:dyDescent="0.35">
      <c r="B4" t="s">
        <v>54</v>
      </c>
      <c r="F4" s="6">
        <v>5620482</v>
      </c>
      <c r="G4" s="6"/>
      <c r="H4" s="6">
        <v>5510166</v>
      </c>
    </row>
    <row r="5" spans="2:8" x14ac:dyDescent="0.35">
      <c r="B5" t="s">
        <v>53</v>
      </c>
      <c r="F5" s="6">
        <v>1079054</v>
      </c>
      <c r="G5" s="6"/>
      <c r="H5" s="6">
        <v>846565</v>
      </c>
    </row>
    <row r="7" spans="2:8" x14ac:dyDescent="0.35">
      <c r="C7" t="s">
        <v>55</v>
      </c>
      <c r="F7">
        <f>F5/F4</f>
        <v>0.19198602539782175</v>
      </c>
      <c r="H7">
        <f>H5/H4</f>
        <v>0.15363693217227939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91BA9-16F9-479C-AF60-D6504A749904}">
  <dimension ref="A1"/>
  <sheetViews>
    <sheetView workbookViewId="0">
      <selection activeCell="H7" sqref="H7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443E36-5205-4790-9BB7-D02F273BBB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EA0654-6785-4512-B754-14F7C0E70D4A}"/>
</file>

<file path=customXml/itemProps3.xml><?xml version="1.0" encoding="utf-8"?>
<ds:datastoreItem xmlns:ds="http://schemas.openxmlformats.org/officeDocument/2006/customXml" ds:itemID="{2FF76E24-D0B0-4974-94D1-A42C7DA84AF3}">
  <ds:schemaRefs>
    <ds:schemaRef ds:uri="http://schemas.openxmlformats.org/package/2006/metadata/core-properties"/>
    <ds:schemaRef ds:uri="99180bc4-2f7d-45e7-9e22-353907fb92c6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purl.org/dc/terms/"/>
    <ds:schemaRef ds:uri="7558938a-8a22-4524-afb0-58b16502930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COVER</vt:lpstr>
      <vt:lpstr>Test vs Post-test</vt:lpstr>
      <vt:lpstr>Billing Determinates 10-3</vt:lpstr>
      <vt:lpstr>Other Income 10-1</vt:lpstr>
      <vt:lpstr>Health Insurance</vt:lpstr>
      <vt:lpstr>Salary &amp; Wages</vt:lpstr>
      <vt:lpstr>Salary &amp; Wage with Overtime</vt:lpstr>
      <vt:lpstr>Chemical Cost</vt:lpstr>
      <vt:lpstr>Sheet1</vt:lpstr>
      <vt:lpstr>'Billing Determinates 10-3'!Print_Area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Sullivan, Carla</dc:creator>
  <cp:lastModifiedBy>Horn, Taylor</cp:lastModifiedBy>
  <dcterms:created xsi:type="dcterms:W3CDTF">2021-05-25T16:13:24Z</dcterms:created>
  <dcterms:modified xsi:type="dcterms:W3CDTF">2021-08-04T12:49:54Z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{3280B448-4E3C-4CCC-9357-AFF2FE93A674}</vt:lpwstr>
  </property>
  <property fmtid="{D5CDD505-2E9C-101B-9397-08002B2CF9AE}" pid="3" name="ContentTypeId">
    <vt:lpwstr>0x01010017F62C1BAB7D1B4998D0BFFEC59B8AD2</vt:lpwstr>
  </property>
</Properties>
</file>