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ecerra\Desktop\Filings\"/>
    </mc:Choice>
  </mc:AlternateContent>
  <bookViews>
    <workbookView xWindow="0" yWindow="0" windowWidth="24210" windowHeight="9660" tabRatio="735"/>
  </bookViews>
  <sheets>
    <sheet name="Cover Page" sheetId="23" r:id="rId1"/>
    <sheet name="Rate Design" sheetId="22" r:id="rId2"/>
    <sheet name="Return" sheetId="15" r:id="rId3"/>
    <sheet name="Tax and Depreciation" sheetId="14" r:id="rId4"/>
    <sheet name="Fuel, Energy, Demand, Customer" sheetId="2" r:id="rId5"/>
    <sheet name="O&amp;M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" localSheetId="3">[1]EGSplit!#REF!</definedName>
    <definedName name="\">[1]EGSplit!#REF!</definedName>
    <definedName name="\\" localSheetId="3" hidden="1">#REF!</definedName>
    <definedName name="\\" hidden="1">#REF!</definedName>
    <definedName name="\\\" localSheetId="3" hidden="1">#REF!</definedName>
    <definedName name="\\\" hidden="1">#REF!</definedName>
    <definedName name="\\\\" localSheetId="3" hidden="1">#REF!</definedName>
    <definedName name="\\\\" hidden="1">#REF!</definedName>
    <definedName name="\0" localSheetId="3">#REF!</definedName>
    <definedName name="\0">#REF!</definedName>
    <definedName name="\A" localSheetId="3">#REF!</definedName>
    <definedName name="\A">#REF!</definedName>
    <definedName name="\C" localSheetId="4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4">#REF!</definedName>
    <definedName name="\E" localSheetId="3">#REF!</definedName>
    <definedName name="\E">#REF!</definedName>
    <definedName name="\M" localSheetId="3">#REF!</definedName>
    <definedName name="\M">#REF!</definedName>
    <definedName name="\P" localSheetId="3">[2]dbase!#REF!</definedName>
    <definedName name="\P">[2]dbase!#REF!</definedName>
    <definedName name="\R" localSheetId="4">#REF!</definedName>
    <definedName name="\R" localSheetId="3">#REF!</definedName>
    <definedName name="\R">#REF!</definedName>
    <definedName name="\S" localSheetId="3">[2]dbase!#REF!</definedName>
    <definedName name="\S">[2]dbase!#REF!</definedName>
    <definedName name="\T" localSheetId="3">#REF!</definedName>
    <definedName name="\T">#REF!</definedName>
    <definedName name="\Y" localSheetId="3">[3]d20!#REF!</definedName>
    <definedName name="\Y">[3]d20!#REF!</definedName>
    <definedName name="__123Graph_A" localSheetId="3" hidden="1">#REF!</definedName>
    <definedName name="__123Graph_A" hidden="1">#REF!</definedName>
    <definedName name="__123Graph_B" localSheetId="3" hidden="1">#REF!</definedName>
    <definedName name="__123Graph_B" hidden="1">#REF!</definedName>
    <definedName name="__123Graph_C" localSheetId="3" hidden="1">#REF!</definedName>
    <definedName name="__123Graph_C" hidden="1">#REF!</definedName>
    <definedName name="__123Graph_D" localSheetId="3" hidden="1">#REF!</definedName>
    <definedName name="__123Graph_D" hidden="1">#REF!</definedName>
    <definedName name="__123Graph_E" localSheetId="3" hidden="1">#REF!</definedName>
    <definedName name="__123Graph_E" hidden="1">#REF!</definedName>
    <definedName name="__123Graph_F" localSheetId="3" hidden="1">#REF!</definedName>
    <definedName name="__123Graph_F" hidden="1">#REF!</definedName>
    <definedName name="__123Graph_X" localSheetId="3" hidden="1">#REF!</definedName>
    <definedName name="__123Graph_X" hidden="1">#REF!</definedName>
    <definedName name="_may1" localSheetId="3">#REF!</definedName>
    <definedName name="_may1">#REF!</definedName>
    <definedName name="_Order1" hidden="1">0</definedName>
    <definedName name="_Order2" hidden="1">0</definedName>
    <definedName name="_P" localSheetId="4">#REF!</definedName>
    <definedName name="_P" localSheetId="3">#REF!</definedName>
    <definedName name="_P">#REF!</definedName>
    <definedName name="_PG1" localSheetId="3">#REF!</definedName>
    <definedName name="_PG1">#REF!</definedName>
    <definedName name="_PG2" localSheetId="3">#REF!</definedName>
    <definedName name="_PG2">#REF!</definedName>
    <definedName name="A" localSheetId="3">#REF!</definedName>
    <definedName name="A">#REF!</definedName>
    <definedName name="ACTUAL">"'Vol_Revs'!R5C3:R5C14"</definedName>
    <definedName name="ADJSUTW3" localSheetId="3">#REF!</definedName>
    <definedName name="ADJSUTW3">#REF!</definedName>
    <definedName name="ADJUSRN" localSheetId="3">#REF!</definedName>
    <definedName name="ADJUSRN">#REF!</definedName>
    <definedName name="Adjust2" localSheetId="3">#REF!</definedName>
    <definedName name="Adjust2">#REF!</definedName>
    <definedName name="ADJUSTA" localSheetId="3">#REF!</definedName>
    <definedName name="ADJUSTA">#REF!</definedName>
    <definedName name="ADJUSTAA" localSheetId="4">#REF!</definedName>
    <definedName name="ADJUSTAA" localSheetId="3">#REF!</definedName>
    <definedName name="ADJUSTAA">#REF!</definedName>
    <definedName name="ADJUSTB" localSheetId="3">#REF!</definedName>
    <definedName name="ADJUSTB">#REF!</definedName>
    <definedName name="ADJUSTC" localSheetId="3">#REF!</definedName>
    <definedName name="ADJUSTC">#REF!</definedName>
    <definedName name="ADJUSTD1" localSheetId="3">#REF!</definedName>
    <definedName name="ADJUSTD1">#REF!</definedName>
    <definedName name="ADJUSTD2" localSheetId="3">#REF!</definedName>
    <definedName name="ADJUSTD2">#REF!</definedName>
    <definedName name="ADJUSTD3" localSheetId="3">#REF!</definedName>
    <definedName name="ADJUSTD3">#REF!</definedName>
    <definedName name="ADJUSTD4" localSheetId="3">#REF!</definedName>
    <definedName name="ADJUSTD4">#REF!</definedName>
    <definedName name="ADJUSTG1" localSheetId="3">#REF!</definedName>
    <definedName name="ADJUSTG1">#REF!</definedName>
    <definedName name="ADJUSTG2" localSheetId="3">#REF!</definedName>
    <definedName name="ADJUSTG2">#REF!</definedName>
    <definedName name="ADJUSTG3" localSheetId="3">#REF!</definedName>
    <definedName name="ADJUSTG3">#REF!</definedName>
    <definedName name="ADJUSTG4" localSheetId="3">#REF!</definedName>
    <definedName name="ADJUSTG4">#REF!</definedName>
    <definedName name="ADJUSTH" localSheetId="3">#REF!</definedName>
    <definedName name="ADJUSTH">#REF!</definedName>
    <definedName name="ADJUSTI" localSheetId="3">#REF!</definedName>
    <definedName name="ADJUSTI">#REF!</definedName>
    <definedName name="ADJUSTK" localSheetId="3">#REF!</definedName>
    <definedName name="ADJUSTK">#REF!</definedName>
    <definedName name="ADJUSTM" localSheetId="3">#REF!</definedName>
    <definedName name="ADJUSTM">#REF!</definedName>
    <definedName name="ADJUSTN" localSheetId="3">#REF!</definedName>
    <definedName name="ADJUSTN">#REF!</definedName>
    <definedName name="ADJUSTO" localSheetId="3">#REF!</definedName>
    <definedName name="ADJUSTO">#REF!</definedName>
    <definedName name="ADJUSTP" localSheetId="3">#REF!</definedName>
    <definedName name="ADJUSTP">#REF!</definedName>
    <definedName name="ADJUSTQ" localSheetId="3">#REF!</definedName>
    <definedName name="ADJUSTQ">#REF!</definedName>
    <definedName name="ADJUSTR" localSheetId="3">#REF!</definedName>
    <definedName name="ADJUSTR">#REF!</definedName>
    <definedName name="ADJUSTS" localSheetId="4">#REF!</definedName>
    <definedName name="ADJUSTS" localSheetId="3">#REF!</definedName>
    <definedName name="ADJUSTS">#REF!</definedName>
    <definedName name="ADJUSTT" localSheetId="3">#REF!</definedName>
    <definedName name="ADJUSTT">#REF!</definedName>
    <definedName name="ADJUSTW1" localSheetId="3">#REF!</definedName>
    <definedName name="ADJUSTW1">#REF!</definedName>
    <definedName name="ADJUSTW2" localSheetId="3">#REF!</definedName>
    <definedName name="ADJUSTW2">#REF!</definedName>
    <definedName name="ADJUSTX" localSheetId="3">#REF!</definedName>
    <definedName name="ADJUSTX">#REF!</definedName>
    <definedName name="ADJUSTY" localSheetId="3">#REF!</definedName>
    <definedName name="ADJUSTY">#REF!</definedName>
    <definedName name="ALERT2" localSheetId="3">#REF!</definedName>
    <definedName name="ALERT2">#REF!</definedName>
    <definedName name="Annual_Sales_KU" localSheetId="3">'[4]LGE Sales'!#REF!</definedName>
    <definedName name="Annual_Sales_KU">'[4]LGE Sales'!#REF!</definedName>
    <definedName name="assets" localSheetId="4">#REF!</definedName>
    <definedName name="assets" localSheetId="3">#REF!</definedName>
    <definedName name="assets">#REF!</definedName>
    <definedName name="B" localSheetId="3">#REF!</definedName>
    <definedName name="B">#REF!</definedName>
    <definedName name="Billed_Revenues_Dollars" localSheetId="3">#REF!</definedName>
    <definedName name="Billed_Revenues_Dollars">#REF!</definedName>
    <definedName name="Billed_Sales__KWh" localSheetId="3">#REF!</definedName>
    <definedName name="Billed_Sales__KWh">#REF!</definedName>
    <definedName name="BudCol01">[5]BudgetDatabase!$J$5:$J$443</definedName>
    <definedName name="BudCol02">[5]BudgetDatabase!$K$5:$K$443</definedName>
    <definedName name="BudCol03">[5]BudgetDatabase!$L$5:$L$443</definedName>
    <definedName name="BudCol04">[5]BudgetDatabase!$M$5:$M$443</definedName>
    <definedName name="BudCol05">[5]BudgetDatabase!$N$5:$N$443</definedName>
    <definedName name="BudCol06">[5]BudgetDatabase!$O$5:$O$443</definedName>
    <definedName name="BudCol07">[5]BudgetDatabase!$P$5:$P$443</definedName>
    <definedName name="BudCol08">[5]BudgetDatabase!$Q$5:$Q$443</definedName>
    <definedName name="BudCol09">[5]BudgetDatabase!$R$5:$R$443</definedName>
    <definedName name="BudCol10">[5]BudgetDatabase!$S$5:$S$443</definedName>
    <definedName name="BudCol11">[5]BudgetDatabase!$T$5:$T$443</definedName>
    <definedName name="BudCol12">[5]BudgetDatabase!$U$5:$U$443</definedName>
    <definedName name="BudCol13">[5]BudgetDatabase!$V$5:$V$443</definedName>
    <definedName name="BudCol14">[5]BudgetDatabase!$W$5:$W$443</definedName>
    <definedName name="BudCol15">[5]BudgetDatabase!$X$5:$X$443</definedName>
    <definedName name="BudCol16">[5]BudgetDatabase!$Y$5:$Y$443</definedName>
    <definedName name="BudCol17">[5]BudgetDatabase!$Z$5:$Z$443</definedName>
    <definedName name="BudCol18">[5]BudgetDatabase!$AA$5:$AA$443</definedName>
    <definedName name="BudCol19">[5]BudgetDatabase!$AB$5:$AB$443</definedName>
    <definedName name="BudCol20">[5]BudgetDatabase!$AC$5:$AC$443</definedName>
    <definedName name="BudCol21">[5]BudgetDatabase!$AD$5:$AD$443</definedName>
    <definedName name="BudCol22">[5]BudgetDatabase!$AE$5:$AE$443</definedName>
    <definedName name="BudCol23">[5]BudgetDatabase!$AF$5:$AF$443</definedName>
    <definedName name="BudCol24">[5]BudgetDatabase!$AG$5:$AG$443</definedName>
    <definedName name="BudCol25">[5]BudgetDatabase!$AH$5:$AH$443</definedName>
    <definedName name="BudColTmp">[5]BudgetDatabase!$AJ$5:$AJ$443</definedName>
    <definedName name="C_" localSheetId="3">#REF!</definedName>
    <definedName name="C_">#REF!</definedName>
    <definedName name="Choices_Wrapper" localSheetId="4">'Fuel, Energy, Demand, Customer'!Choices_Wrapper</definedName>
    <definedName name="Choices_Wrapper">[6]!Choices_Wrapper</definedName>
    <definedName name="CM" localSheetId="4">#REF!</definedName>
    <definedName name="CM" localSheetId="3">#REF!</definedName>
    <definedName name="CM">#REF!</definedName>
    <definedName name="Coal_Annual_KU" localSheetId="3">'[4]LGE Coal'!#REF!</definedName>
    <definedName name="Coal_Annual_KU">'[4]LGE Coal'!#REF!</definedName>
    <definedName name="coal_hide_ku_01" localSheetId="3">'[4]LGE Coal'!#REF!</definedName>
    <definedName name="coal_hide_ku_01">'[4]LGE Coal'!#REF!</definedName>
    <definedName name="coal_hide_lge_01" localSheetId="3">'[4]LGE Coal'!#REF!</definedName>
    <definedName name="coal_hide_lge_01">'[4]LGE Coal'!#REF!</definedName>
    <definedName name="coal_ku_01" localSheetId="3">'[4]LGE Coal'!#REF!</definedName>
    <definedName name="coal_ku_01">'[4]LGE Coal'!#REF!</definedName>
    <definedName name="ColumnAttributes1" localSheetId="3">#REF!</definedName>
    <definedName name="ColumnAttributes1">#REF!</definedName>
    <definedName name="ColumnHeadings1" localSheetId="3">#REF!</definedName>
    <definedName name="ColumnHeadings1">#REF!</definedName>
    <definedName name="Comp" localSheetId="4">'Fuel, Energy, Demand, Customer'!Comp</definedName>
    <definedName name="Comp">[6]!Comp</definedName>
    <definedName name="ConsEarnings" localSheetId="3">#REF!</definedName>
    <definedName name="ConsEarnings">#REF!</definedName>
    <definedName name="CONSOLIDATED" localSheetId="3">#REF!</definedName>
    <definedName name="CONSOLIDATED">#REF!</definedName>
    <definedName name="CORPORATE" localSheetId="3">#REF!</definedName>
    <definedName name="CORPORATE">#REF!</definedName>
    <definedName name="counter" localSheetId="3">#REF!</definedName>
    <definedName name="counter">#REF!</definedName>
    <definedName name="CREDIT" localSheetId="4">#REF!</definedName>
    <definedName name="CREDIT" localSheetId="3">#REF!</definedName>
    <definedName name="CREDIT">#REF!</definedName>
    <definedName name="CurReptgMo">[5]Input!$K$19</definedName>
    <definedName name="CurReptgYr">[5]Input!$K$21</definedName>
    <definedName name="D" localSheetId="3">#REF!</definedName>
    <definedName name="D">#REF!</definedName>
    <definedName name="data" localSheetId="3">#REF!</definedName>
    <definedName name="data">#REF!</definedName>
    <definedName name="data1" localSheetId="3">'[7]1'!#REF!</definedName>
    <definedName name="data1">'[7]1'!#REF!</definedName>
    <definedName name="DateTimeNow">[5]Input!$AE$12</definedName>
    <definedName name="DEBIT" localSheetId="4">#REF!</definedName>
    <definedName name="DEBIT" localSheetId="3">#REF!</definedName>
    <definedName name="DEBIT">#REF!</definedName>
    <definedName name="Detail" localSheetId="3">#REF!</definedName>
    <definedName name="Detail">#REF!</definedName>
    <definedName name="ELEC_NET_OP_INC" localSheetId="3">#REF!</definedName>
    <definedName name="ELEC_NET_OP_INC">#REF!</definedName>
    <definedName name="ELIMS" localSheetId="3">#REF!</definedName>
    <definedName name="ELIMS">#REF!</definedName>
    <definedName name="EXHIB1A" localSheetId="3">'[8]#REF'!#REF!</definedName>
    <definedName name="EXHIB1A">'[8]#REF'!#REF!</definedName>
    <definedName name="EXHIB1B" localSheetId="3">#REF!</definedName>
    <definedName name="EXHIB1B">#REF!</definedName>
    <definedName name="EXHIB1C" localSheetId="3">#REF!</definedName>
    <definedName name="EXHIB1C">#REF!</definedName>
    <definedName name="EXHIB2B" localSheetId="3">'[9]Ex 2'!#REF!</definedName>
    <definedName name="EXHIB2B">'[9]Ex 2'!#REF!</definedName>
    <definedName name="EXHIB3" localSheetId="4">#REF!</definedName>
    <definedName name="EXHIB3" localSheetId="3">#REF!</definedName>
    <definedName name="EXHIB3">#REF!</definedName>
    <definedName name="EXHIB6" localSheetId="3">'[9]not used Ex 4'!#REF!</definedName>
    <definedName name="EXHIB6">'[9]not used Ex 4'!#REF!</definedName>
    <definedName name="F" localSheetId="3">#REF!</definedName>
    <definedName name="F">#REF!</definedName>
    <definedName name="Fac_2000" localSheetId="3">'[4]LGE Base Fuel &amp; FAC'!#REF!</definedName>
    <definedName name="Fac_2000">'[4]LGE Base Fuel &amp; FAC'!#REF!</definedName>
    <definedName name="fac_annual_ku" localSheetId="3">'[4]LGE Base Fuel &amp; FAC'!#REF!</definedName>
    <definedName name="fac_annual_ku">'[4]LGE Base Fuel &amp; FAC'!#REF!</definedName>
    <definedName name="fac_hide_ku_01" localSheetId="3">'[4]LGE Base Fuel &amp; FAC'!#REF!</definedName>
    <definedName name="fac_hide_ku_01">'[4]LGE Base Fuel &amp; FAC'!#REF!</definedName>
    <definedName name="fac_hide_lge_01" localSheetId="3">'[4]LGE Base Fuel &amp; FAC'!#REF!</definedName>
    <definedName name="fac_hide_lge_01">'[4]LGE Base Fuel &amp; FAC'!#REF!</definedName>
    <definedName name="fac_ku_01" localSheetId="3">'[4]LGE Base Fuel &amp; FAC'!#REF!</definedName>
    <definedName name="fac_ku_01">'[4]LGE Base Fuel &amp; FAC'!#REF!</definedName>
    <definedName name="FOOTER" localSheetId="3">#REF!</definedName>
    <definedName name="FOOTER">#REF!</definedName>
    <definedName name="FORECAST">"'IFPSReport'!R5C3:R5C14"</definedName>
    <definedName name="fuelcost" localSheetId="4">#REF!</definedName>
    <definedName name="fuelcost" localSheetId="3">#REF!</definedName>
    <definedName name="fuelcost">#REF!</definedName>
    <definedName name="Gas_Annual_NetRev" localSheetId="3">#REF!</definedName>
    <definedName name="Gas_Annual_NetRev">#REF!</definedName>
    <definedName name="Gas_Annual_Revenue" localSheetId="3">#REF!</definedName>
    <definedName name="Gas_Annual_Revenue">#REF!</definedName>
    <definedName name="gas_data" localSheetId="3">#REF!</definedName>
    <definedName name="gas_data">#REF!</definedName>
    <definedName name="Gas_Monthly_NetRevenue" localSheetId="3">#REF!</definedName>
    <definedName name="Gas_Monthly_NetRevenue">#REF!</definedName>
    <definedName name="GAS_NET_OP_INC" localSheetId="3">#REF!</definedName>
    <definedName name="GAS_NET_OP_INC">#REF!</definedName>
    <definedName name="Gas_Sales_Revenues" localSheetId="3">#REF!</definedName>
    <definedName name="Gas_Sales_Revenues">#REF!</definedName>
    <definedName name="GenEx_Annual_KU" localSheetId="3">'[4]LGE Cost of Sales'!#REF!</definedName>
    <definedName name="GenEx_Annual_KU">'[4]LGE Cost of Sales'!#REF!</definedName>
    <definedName name="genex_hide_ku_01" localSheetId="3">'[4]LGE Cost of Sales'!#REF!</definedName>
    <definedName name="genex_hide_ku_01">'[4]LGE Cost of Sales'!#REF!</definedName>
    <definedName name="genex_hide_lge_01" localSheetId="3">'[4]LGE Cost of Sales'!#REF!</definedName>
    <definedName name="genex_hide_lge_01">'[4]LGE Cost of Sales'!#REF!</definedName>
    <definedName name="genex_ku_01" localSheetId="3">'[4]LGE Cost of Sales'!#REF!</definedName>
    <definedName name="genex_ku_01">'[4]LGE Cost of Sales'!#REF!</definedName>
    <definedName name="H" localSheetId="3">#REF!</definedName>
    <definedName name="H">#REF!</definedName>
    <definedName name="Home_KU" localSheetId="3">#REF!</definedName>
    <definedName name="Home_KU">#REF!</definedName>
    <definedName name="INPUT1" localSheetId="3">#REF!</definedName>
    <definedName name="INPUT1">#REF!</definedName>
    <definedName name="INPUT2" localSheetId="3">#REF!</definedName>
    <definedName name="INPUT2">#REF!</definedName>
    <definedName name="INPUTCOL" localSheetId="3">#REF!</definedName>
    <definedName name="INPUTCOL">#REF!</definedName>
    <definedName name="INPUTROW" localSheetId="3">#REF!</definedName>
    <definedName name="INPUTROW">#REF!</definedName>
    <definedName name="InputSec01">[5]Input!$M$30</definedName>
    <definedName name="InputSec02">[5]Input!$M$40:$M$75</definedName>
    <definedName name="InputSec03">[5]Input!$K$87:$Q$89</definedName>
    <definedName name="InputSec04">[5]Input!$O$100:$Q$100</definedName>
    <definedName name="InputSec05A">[5]Input!$O$110:$Q$110</definedName>
    <definedName name="InputSec05B">[5]Input!$O$116:$Q$122</definedName>
    <definedName name="InputSec06">[5]Input!$M$133:$O$142</definedName>
    <definedName name="InputSec07">[5]Input!$O$151:$O$181</definedName>
    <definedName name="InputSec08A">[5]Input!$O$259:$O$283</definedName>
    <definedName name="InputSec08B">[5]Input!$G$296:$Q$296</definedName>
    <definedName name="InputSec08C">[5]Input!$I$306:$K$306</definedName>
    <definedName name="InputSec09A">[5]Input!$K$316:$Q$318</definedName>
    <definedName name="InputSec09B">[5]Input!$K$328:$M$330</definedName>
    <definedName name="InputSec10A">[5]Input!$K$345:$O$349</definedName>
    <definedName name="InputSec10B">[5]Input!$K$355:$O$355</definedName>
    <definedName name="InputSec10C">[5]Input!$K$362:$O$364</definedName>
    <definedName name="InputSec10D">[5]Input!$K$370:$O$370</definedName>
    <definedName name="InputSec11">[5]Input!$M$383:$O$391</definedName>
    <definedName name="InputSec12A">[5]Input!$M$406:$M$418</definedName>
    <definedName name="InputSec12B">[5]Input!$M$424</definedName>
    <definedName name="InputSec13">[5]Input!$M$433:$O$433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KUELIMBAL" localSheetId="3">#REF!</definedName>
    <definedName name="KUELIMBAL">#REF!</definedName>
    <definedName name="KUELIMCASH" localSheetId="3">#REF!</definedName>
    <definedName name="KUELIMCASH">#REF!</definedName>
    <definedName name="KUPWRGENIS" localSheetId="3">#REF!</definedName>
    <definedName name="KUPWRGENIS">#REF!</definedName>
    <definedName name="KWHCol01">[5]KWHDistDatabase!$I$5:$I$425</definedName>
    <definedName name="KWHCol02">[5]KWHDistDatabase!$J$5:$J$425</definedName>
    <definedName name="KWHCol03">[5]KWHDistDatabase!$K$5:$K$425</definedName>
    <definedName name="KWHCol04">[5]KWHDistDatabase!$L$5:$L$425</definedName>
    <definedName name="KWHCol05">[5]KWHDistDatabase!$M$5:$M$425</definedName>
    <definedName name="KWHCol06">[5]KWHDistDatabase!$N$5:$N$425</definedName>
    <definedName name="KWHCol07">[5]KWHDistDatabase!$O$5:$O$425</definedName>
    <definedName name="KWHCol08">[5]KWHDistDatabase!$P$5:$P$425</definedName>
    <definedName name="KWHCol09">[5]KWHDistDatabase!$Q$5:$Q$425</definedName>
    <definedName name="KWHCol10">[5]KWHDistDatabase!$R$5:$R$425</definedName>
    <definedName name="KWHCol11">[5]KWHDistDatabase!$S$5:$S$425</definedName>
    <definedName name="KWHCol12">[5]KWHDistDatabase!$T$5:$T$425</definedName>
    <definedName name="KWHCol13">[5]KWHDistDatabase!$U$5:$U$425</definedName>
    <definedName name="KWHCol14">[5]KWHDistDatabase!$V$5:$V$425</definedName>
    <definedName name="KWHCol15">[5]KWHDistDatabase!$W$5:$W$425</definedName>
    <definedName name="KWHCol16">[5]KWHDistDatabase!$X$5:$X$425</definedName>
    <definedName name="KWHCol17">[5]KWHDistDatabase!$Y$5:$Y$425</definedName>
    <definedName name="KWHCol18">[5]KWHDistDatabase!$Z$5:$Z$425</definedName>
    <definedName name="KWHCol19">[5]KWHDistDatabase!$AA$5:$AA$425</definedName>
    <definedName name="KWHCol20">[5]KWHDistDatabase!$AB$5:$AB$425</definedName>
    <definedName name="KWHCol21">[5]KWHDistDatabase!$AC$5:$AC$425</definedName>
    <definedName name="KWHCol22">[5]KWHDistDatabase!$AD$5:$AD$425</definedName>
    <definedName name="KWHCol23">[5]KWHDistDatabase!$AE$5:$AE$425</definedName>
    <definedName name="KWHCol24">[5]KWHDistDatabase!$AF$5:$AF$425</definedName>
    <definedName name="KWHCol25">[5]KWHDistDatabase!$AG$5:$AG$425</definedName>
    <definedName name="KWHColTmp">[5]KWHDistDatabase!$AI$5:$AI$425</definedName>
    <definedName name="LEC" localSheetId="3">#REF!</definedName>
    <definedName name="LEC">#REF!</definedName>
    <definedName name="LECBAL" localSheetId="3">#REF!</definedName>
    <definedName name="LECBAL">#REF!</definedName>
    <definedName name="LECCASH" localSheetId="3">#REF!</definedName>
    <definedName name="LECCASH">#REF!</definedName>
    <definedName name="LES" localSheetId="3">#REF!</definedName>
    <definedName name="LES">#REF!</definedName>
    <definedName name="LGE" localSheetId="3">#REF!</definedName>
    <definedName name="LGE">#REF!</definedName>
    <definedName name="LNGCL" localSheetId="3">#REF!</definedName>
    <definedName name="LNGCL">#REF!</definedName>
    <definedName name="Losses_by_State" localSheetId="3">#REF!</definedName>
    <definedName name="Losses_by_State">#REF!</definedName>
    <definedName name="LOUPHONECOBAL" localSheetId="3">#REF!</definedName>
    <definedName name="LOUPHONECOBAL">#REF!</definedName>
    <definedName name="LOUPHONECOCASH" localSheetId="3">#REF!</definedName>
    <definedName name="LOUPHONECOCASH">#REF!</definedName>
    <definedName name="LOUPHONECOIS" localSheetId="3">#REF!</definedName>
    <definedName name="LOUPHONECOIS">#REF!</definedName>
    <definedName name="LPI" localSheetId="3">#REF!</definedName>
    <definedName name="LPI">#REF!</definedName>
    <definedName name="MAIN" localSheetId="3">#REF!</definedName>
    <definedName name="MAIN">#REF!</definedName>
    <definedName name="MESG1" localSheetId="3">#REF!</definedName>
    <definedName name="MESG1">#REF!</definedName>
    <definedName name="MESG2" localSheetId="3">#REF!</definedName>
    <definedName name="MESG2">#REF!</definedName>
    <definedName name="MONTH_NAME" localSheetId="3">#REF!</definedName>
    <definedName name="MONTH_NAME">#REF!</definedName>
    <definedName name="MONTHCOUNT" localSheetId="3">#REF!</definedName>
    <definedName name="MONTHCOUNT">#REF!</definedName>
    <definedName name="NATURAL" localSheetId="3">#REF!</definedName>
    <definedName name="NATURAL">#REF!</definedName>
    <definedName name="NET_OP_INC" localSheetId="3">#REF!</definedName>
    <definedName name="NET_OP_INC">#REF!</definedName>
    <definedName name="Net_Revenues" localSheetId="3">#REF!</definedName>
    <definedName name="Net_Revenues">#REF!</definedName>
    <definedName name="Net_Unbilled_KWh" localSheetId="3">#REF!</definedName>
    <definedName name="Net_Unbilled_KWh">#REF!</definedName>
    <definedName name="Net_Unbilled_Revenue_Dollars" localSheetId="3">#REF!</definedName>
    <definedName name="Net_Unbilled_Revenue_Dollars">#REF!</definedName>
    <definedName name="netrev_hide_ku_01" localSheetId="3">'[4]LGE Gross Margin-Inc.Stmt'!#REF!</definedName>
    <definedName name="netrev_hide_ku_01">'[4]LGE Gross Margin-Inc.Stmt'!#REF!</definedName>
    <definedName name="netrev_hide_lge_01" localSheetId="3">'[4]LGE Gross Margin-Inc.Stmt'!#REF!</definedName>
    <definedName name="netrev_hide_lge_01">'[4]LGE Gross Margin-Inc.Stmt'!#REF!</definedName>
    <definedName name="netrev_ku_01" localSheetId="3">'[4]LGE Gross Margin-Inc.Stmt'!#REF!</definedName>
    <definedName name="netrev_ku_01">'[4]LGE Gross Margin-Inc.Stmt'!#REF!</definedName>
    <definedName name="NetRevenue_Annual_KU" localSheetId="3">'[4]LGE Gross Margin-Inc.Stmt'!#REF!</definedName>
    <definedName name="NetRevenue_Annual_KU">'[4]LGE Gross Margin-Inc.Stmt'!#REF!</definedName>
    <definedName name="NetRevenues" localSheetId="3">#REF!</definedName>
    <definedName name="NetRevenues">#REF!</definedName>
    <definedName name="NextReptgMo">[5]Input!$AE$19</definedName>
    <definedName name="NextReptgYr">[5]Input!$AE$21</definedName>
    <definedName name="Operating_Revenue_Dollars" localSheetId="3">#REF!</definedName>
    <definedName name="Operating_Revenue_Dollars">#REF!</definedName>
    <definedName name="Operating_Sales__KWh" localSheetId="3">#REF!</definedName>
    <definedName name="Operating_Sales__KWh">#REF!</definedName>
    <definedName name="PAGE" localSheetId="4">#REF!</definedName>
    <definedName name="PAGE" localSheetId="3">#REF!</definedName>
    <definedName name="PAGE">#REF!</definedName>
    <definedName name="PAGE10" localSheetId="4">#REF!</definedName>
    <definedName name="PAGE10" localSheetId="3">#REF!</definedName>
    <definedName name="PAGE10">#REF!</definedName>
    <definedName name="PAGE1B" localSheetId="3">[3]d20!#REF!</definedName>
    <definedName name="PAGE1B">[3]d20!#REF!</definedName>
    <definedName name="PAGE7" localSheetId="4">#REF!</definedName>
    <definedName name="PAGE7" localSheetId="3">#REF!</definedName>
    <definedName name="PAGE7">#REF!</definedName>
    <definedName name="page8" localSheetId="4">#REF!</definedName>
    <definedName name="page8" localSheetId="3">#REF!</definedName>
    <definedName name="page8">#REF!</definedName>
    <definedName name="PAGE9" localSheetId="4">#REF!</definedName>
    <definedName name="PAGE9" localSheetId="3">#REF!</definedName>
    <definedName name="PAGE9">#REF!</definedName>
    <definedName name="PgFERC_449" localSheetId="3">#REF!</definedName>
    <definedName name="PgFERC_449">#REF!</definedName>
    <definedName name="Plan" localSheetId="3">#REF!</definedName>
    <definedName name="Plan">#REF!</definedName>
    <definedName name="_xlnm.Print_Area" localSheetId="1">'Rate Design'!$A$1:$O$126</definedName>
    <definedName name="_xlnm.Print_Area" localSheetId="3">'Tax and Depreciation'!$A$1:$F$17</definedName>
    <definedName name="_xlnm.Print_Titles" localSheetId="1">'Rate Design'!$1:$6</definedName>
    <definedName name="PRINT1" localSheetId="3">#REF!</definedName>
    <definedName name="PRINT1">#REF!</definedName>
    <definedName name="PWRGENBAL" localSheetId="3">#REF!</definedName>
    <definedName name="PWRGENBAL">#REF!</definedName>
    <definedName name="PWRGENCASH" localSheetId="3">#REF!</definedName>
    <definedName name="PWRGENCASH">#REF!</definedName>
    <definedName name="QtrbyMonth" localSheetId="3">#REF!</definedName>
    <definedName name="QtrbyMonth">#REF!</definedName>
    <definedName name="RangeRptgMo">[10]Main!$K$11</definedName>
    <definedName name="RangeRptgYr">[11]Main!$G$5</definedName>
    <definedName name="REPORT" localSheetId="4">#REF!</definedName>
    <definedName name="REPORT" localSheetId="3">#REF!</definedName>
    <definedName name="REPORT">#REF!</definedName>
    <definedName name="ReportTitle1" localSheetId="3">#REF!</definedName>
    <definedName name="ReportTitle1">#REF!</definedName>
    <definedName name="require_hide_ku_01" localSheetId="3">'[4]LGE Require &amp; Source'!#REF!</definedName>
    <definedName name="require_hide_ku_01">'[4]LGE Require &amp; Source'!#REF!</definedName>
    <definedName name="require_hide_lge_01" localSheetId="3">'[4]LGE Require &amp; Source'!#REF!</definedName>
    <definedName name="require_hide_lge_01">'[4]LGE Require &amp; Source'!#REF!</definedName>
    <definedName name="require_ku_01" localSheetId="3">'[4]LGE Require &amp; Source'!#REF!</definedName>
    <definedName name="require_ku_01">'[4]LGE Require &amp; Source'!#REF!</definedName>
    <definedName name="Requirements_Annual_KU" localSheetId="3">'[4]LGE Require &amp; Source'!#REF!</definedName>
    <definedName name="Requirements_Annual_KU">'[4]LGE Require &amp; Source'!#REF!</definedName>
    <definedName name="Requirements_Data" localSheetId="3">'[4]LGE Require &amp; Source'!#REF!</definedName>
    <definedName name="Requirements_Data">'[4]LGE Require &amp; Source'!#REF!</definedName>
    <definedName name="Requirements_KU" localSheetId="3">'[4]LGE Require &amp; Source'!#REF!</definedName>
    <definedName name="Requirements_KU">'[4]LGE Require &amp; Source'!#REF!</definedName>
    <definedName name="RevCol01" localSheetId="3">#REF!</definedName>
    <definedName name="RevCol01">#REF!</definedName>
    <definedName name="RevCol01A" localSheetId="3">#REF!</definedName>
    <definedName name="RevCol01A">#REF!</definedName>
    <definedName name="RevCol01B" localSheetId="4">#REF!</definedName>
    <definedName name="RevCol01B" localSheetId="3">[12]RevDatabase!#REF!</definedName>
    <definedName name="RevCol01B">[12]RevDatabase!#REF!</definedName>
    <definedName name="RevCol02" localSheetId="3">#REF!</definedName>
    <definedName name="RevCol02">#REF!</definedName>
    <definedName name="RevCol02A" localSheetId="3">#REF!</definedName>
    <definedName name="RevCol02A">#REF!</definedName>
    <definedName name="RevCol02B" localSheetId="4">#REF!</definedName>
    <definedName name="RevCol02B" localSheetId="3">[12]RevDatabase!#REF!</definedName>
    <definedName name="RevCol02B">[12]RevDatabase!#REF!</definedName>
    <definedName name="RevCol03" localSheetId="3">#REF!</definedName>
    <definedName name="RevCol03">#REF!</definedName>
    <definedName name="RevCol04" localSheetId="3">#REF!</definedName>
    <definedName name="RevCol04">#REF!</definedName>
    <definedName name="RevCol05" localSheetId="3">#REF!</definedName>
    <definedName name="RevCol05">#REF!</definedName>
    <definedName name="RevCol06" localSheetId="3">#REF!</definedName>
    <definedName name="RevCol06">#REF!</definedName>
    <definedName name="RevCol07" localSheetId="3">#REF!</definedName>
    <definedName name="RevCol07">#REF!</definedName>
    <definedName name="RevCol08" localSheetId="3">#REF!</definedName>
    <definedName name="RevCol08">#REF!</definedName>
    <definedName name="RevCol09" localSheetId="3">#REF!</definedName>
    <definedName name="RevCol09">#REF!</definedName>
    <definedName name="RevCol10" localSheetId="3">#REF!</definedName>
    <definedName name="RevCol10">#REF!</definedName>
    <definedName name="RevCol11" localSheetId="3">#REF!</definedName>
    <definedName name="RevCol11">#REF!</definedName>
    <definedName name="RevCol12" localSheetId="3">#REF!</definedName>
    <definedName name="RevCol12">#REF!</definedName>
    <definedName name="RevCol13" localSheetId="3">#REF!</definedName>
    <definedName name="RevCol13">#REF!</definedName>
    <definedName name="RevCol14" localSheetId="3">#REF!</definedName>
    <definedName name="RevCol14">#REF!</definedName>
    <definedName name="RevCol15" localSheetId="3">#REF!</definedName>
    <definedName name="RevCol15">#REF!</definedName>
    <definedName name="RevCol16" localSheetId="3">#REF!</definedName>
    <definedName name="RevCol16">#REF!</definedName>
    <definedName name="RevCol17" localSheetId="3">#REF!</definedName>
    <definedName name="RevCol17">#REF!</definedName>
    <definedName name="RevCol18" localSheetId="3">#REF!</definedName>
    <definedName name="RevCol18">#REF!</definedName>
    <definedName name="RevCol19" localSheetId="3">#REF!</definedName>
    <definedName name="RevCol19">#REF!</definedName>
    <definedName name="RevCol20" localSheetId="3">#REF!</definedName>
    <definedName name="RevCol20">#REF!</definedName>
    <definedName name="RevCol21" localSheetId="3">#REF!</definedName>
    <definedName name="RevCol21">#REF!</definedName>
    <definedName name="RevCol22" localSheetId="3">#REF!</definedName>
    <definedName name="RevCol22">#REF!</definedName>
    <definedName name="RevCol23" localSheetId="3">#REF!</definedName>
    <definedName name="RevCol23">#REF!</definedName>
    <definedName name="RevCol24" localSheetId="3">#REF!</definedName>
    <definedName name="RevCol24">#REF!</definedName>
    <definedName name="RevCol25" localSheetId="3">#REF!</definedName>
    <definedName name="RevCol25">#REF!</definedName>
    <definedName name="RevCol26" localSheetId="3">#REF!</definedName>
    <definedName name="RevCol26">#REF!</definedName>
    <definedName name="RevCol27" localSheetId="3">#REF!</definedName>
    <definedName name="RevCol27">#REF!</definedName>
    <definedName name="RevCol28" localSheetId="3">#REF!</definedName>
    <definedName name="RevCol28">#REF!</definedName>
    <definedName name="RevCol29" localSheetId="3">#REF!</definedName>
    <definedName name="RevCol29">#REF!</definedName>
    <definedName name="RevCol30" localSheetId="3">#REF!</definedName>
    <definedName name="RevCol30">#REF!</definedName>
    <definedName name="RevCol31" localSheetId="3">#REF!</definedName>
    <definedName name="RevCol31">#REF!</definedName>
    <definedName name="RevCol32" localSheetId="3">#REF!</definedName>
    <definedName name="RevCol32">#REF!</definedName>
    <definedName name="RevCol33" localSheetId="3">#REF!</definedName>
    <definedName name="RevCol33">#REF!</definedName>
    <definedName name="RevCol34" localSheetId="3">#REF!</definedName>
    <definedName name="RevCol34">#REF!</definedName>
    <definedName name="RevCol35" localSheetId="3">#REF!</definedName>
    <definedName name="RevCol35">#REF!</definedName>
    <definedName name="RevCol36" localSheetId="3">#REF!</definedName>
    <definedName name="RevCol36">#REF!</definedName>
    <definedName name="RevCol37" localSheetId="3">#REF!</definedName>
    <definedName name="RevCol37">#REF!</definedName>
    <definedName name="RevColTmp" localSheetId="4">#REF!</definedName>
    <definedName name="RevColTmp" localSheetId="3">[12]RevDatabase!#REF!</definedName>
    <definedName name="RevColTmp">[12]RevDatabase!#REF!</definedName>
    <definedName name="RevColTmpA" localSheetId="4">#REF!</definedName>
    <definedName name="RevColTmpA" localSheetId="3">[12]RevDatabase!#REF!</definedName>
    <definedName name="RevColTmpA">[12]RevDatabase!#REF!</definedName>
    <definedName name="RevColTmpB" localSheetId="4">#REF!</definedName>
    <definedName name="RevColTmpB" localSheetId="3">[12]RevDatabase!#REF!</definedName>
    <definedName name="RevColTmpB">[12]RevDatabase!#REF!</definedName>
    <definedName name="revenues_hide_ku_01" localSheetId="3">'[4]KU Other Electric Revenues'!#REF!</definedName>
    <definedName name="revenues_hide_ku_01">'[4]KU Other Electric Revenues'!#REF!</definedName>
    <definedName name="revenues_ku_01" localSheetId="3">'[4]KU Other Electric Revenues'!#REF!</definedName>
    <definedName name="revenues_ku_01">'[4]KU Other Electric Revenues'!#REF!</definedName>
    <definedName name="RowDetails1" localSheetId="3">#REF!</definedName>
    <definedName name="RowDetails1">#REF!</definedName>
    <definedName name="RPTCOL" localSheetId="3">#REF!</definedName>
    <definedName name="RPTCOL">#REF!</definedName>
    <definedName name="RPTROW" localSheetId="3">#REF!</definedName>
    <definedName name="RPTROW">#REF!</definedName>
    <definedName name="Sales" localSheetId="3">'[4]LGE Sales'!#REF!</definedName>
    <definedName name="Sales">'[4]LGE Sales'!#REF!</definedName>
    <definedName name="sales_hide_ku_01" localSheetId="3">'[4]LGE Sales'!#REF!</definedName>
    <definedName name="sales_hide_ku_01">'[4]LGE Sales'!#REF!</definedName>
    <definedName name="sales_ku_01" localSheetId="3">'[4]LGE Sales'!#REF!</definedName>
    <definedName name="sales_ku_01">'[4]LGE Sales'!#REF!</definedName>
    <definedName name="sales_title_ku" localSheetId="3">'[4]LGE Sales'!#REF!</definedName>
    <definedName name="sales_title_ku">'[4]LGE Sales'!#REF!</definedName>
    <definedName name="SCHEDZ" localSheetId="4">#REF!</definedName>
    <definedName name="SCHEDZ" localSheetId="3">#REF!</definedName>
    <definedName name="SCHEDZ">#REF!</definedName>
    <definedName name="shoot" localSheetId="3">#REF!</definedName>
    <definedName name="shoot">#REF!</definedName>
    <definedName name="START" localSheetId="3">#REF!</definedName>
    <definedName name="START">#REF!</definedName>
    <definedName name="START2" localSheetId="3">#REF!</definedName>
    <definedName name="START2">#REF!</definedName>
    <definedName name="START3" localSheetId="3">#REF!</definedName>
    <definedName name="START3">#REF!</definedName>
    <definedName name="Support" localSheetId="4">#REF!</definedName>
    <definedName name="Support" localSheetId="3">#REF!</definedName>
    <definedName name="Support">#REF!</definedName>
    <definedName name="SUPPORT5" localSheetId="4">#REF!</definedName>
    <definedName name="SUPPORT5" localSheetId="3">#REF!</definedName>
    <definedName name="SUPPORT5">#REF!</definedName>
    <definedName name="SUPPORT6" localSheetId="4">#REF!</definedName>
    <definedName name="SUPPORT6" localSheetId="3">#REF!</definedName>
    <definedName name="SUPPORT6">#REF!</definedName>
    <definedName name="TAX_RATE" localSheetId="3">'[8]#REF'!#REF!</definedName>
    <definedName name="TAX_RATE">'[8]#REF'!#REF!</definedName>
    <definedName name="TempReptgMo">[5]Input!$AG$19</definedName>
    <definedName name="TempReptgYr">[5]Input!$AG$21</definedName>
    <definedName name="TenyrNIAC" localSheetId="3">#REF!</definedName>
    <definedName name="TenyrNIAC">#REF!</definedName>
    <definedName name="TenyrRev" localSheetId="3">#REF!</definedName>
    <definedName name="TenyrRev">#REF!</definedName>
    <definedName name="test" localSheetId="4">'Fuel, Energy, Demand, Customer'!test</definedName>
    <definedName name="test">[6]!test</definedName>
    <definedName name="Title" localSheetId="3">#REF!</definedName>
    <definedName name="Title">#REF!</definedName>
    <definedName name="Title_Choice" localSheetId="3">#REF!</definedName>
    <definedName name="Title_Choice">#REF!</definedName>
    <definedName name="Titles" localSheetId="3">#REF!</definedName>
    <definedName name="Titles">#REF!</definedName>
    <definedName name="Titles_KU" localSheetId="3">#REF!</definedName>
    <definedName name="Titles_KU">#REF!</definedName>
    <definedName name="ttt" localSheetId="4">#REF!</definedName>
    <definedName name="ttt" localSheetId="3">#REF!</definedName>
    <definedName name="ttt">#REF!</definedName>
    <definedName name="UpdateDate">[5]Input!$M$12</definedName>
    <definedName name="UpdateTime">[5]Input!$O$12</definedName>
    <definedName name="Variance" localSheetId="3">#REF!</definedName>
    <definedName name="Variance">#REF!</definedName>
    <definedName name="VIEW1" localSheetId="3">#REF!</definedName>
    <definedName name="VIEW1">#REF!</definedName>
    <definedName name="vol_rev_annual_ku" localSheetId="3">'[4]LGE Retail Margin'!#REF!</definedName>
    <definedName name="vol_rev_annual_ku">'[4]LGE Retail Margin'!#REF!</definedName>
    <definedName name="vol_rev_hide_ku_monthly" localSheetId="3">'[4]LGE Retail Margin'!#REF!</definedName>
    <definedName name="vol_rev_hide_ku_monthly">'[4]LGE Retail Margin'!#REF!</definedName>
    <definedName name="vol_rev_hide_lge_01" localSheetId="3">'[4]LGE Retail Margin'!#REF!</definedName>
    <definedName name="vol_rev_hide_lge_01">'[4]LGE Retail Margin'!#REF!</definedName>
    <definedName name="vol_rev_ku_monthly" localSheetId="3">'[4]LGE Retail Margin'!#REF!</definedName>
    <definedName name="vol_rev_ku_monthly">'[4]LGE Retail Margin'!#REF!</definedName>
    <definedName name="volrev_data" localSheetId="3">'[4]LGE Retail Margin'!#REF!</definedName>
    <definedName name="volrev_data">'[4]LGE Retail Margin'!#REF!</definedName>
    <definedName name="YTD" localSheetId="4">#REF!</definedName>
    <definedName name="YTD" localSheetId="3">#REF!</definedName>
    <definedName name="YTD">#REF!</definedName>
  </definedNames>
  <calcPr calcId="152511" calcMode="manual" iterate="1" calcCompleted="0" calcOnSave="0"/>
</workbook>
</file>

<file path=xl/calcChain.xml><?xml version="1.0" encoding="utf-8"?>
<calcChain xmlns="http://schemas.openxmlformats.org/spreadsheetml/2006/main">
  <c r="F14" i="15" l="1"/>
  <c r="H91" i="22"/>
  <c r="H92" i="22"/>
  <c r="H93" i="22"/>
  <c r="H50" i="22"/>
  <c r="H47" i="22"/>
  <c r="H48" i="22"/>
  <c r="H49" i="22"/>
  <c r="D16" i="3"/>
  <c r="D9" i="3"/>
  <c r="H52" i="22"/>
  <c r="H53" i="22"/>
  <c r="H54" i="22"/>
  <c r="H55" i="22"/>
  <c r="H56" i="22"/>
  <c r="H57" i="22"/>
  <c r="H58" i="22"/>
  <c r="H59" i="22"/>
  <c r="H51" i="22"/>
  <c r="A8" i="14"/>
  <c r="A9" i="14"/>
  <c r="A11" i="14"/>
  <c r="H107" i="22"/>
  <c r="H111" i="22"/>
  <c r="H106" i="22"/>
  <c r="H108" i="22"/>
  <c r="H113" i="22"/>
  <c r="H110" i="22"/>
  <c r="H114" i="22"/>
  <c r="H112" i="22"/>
  <c r="H109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63" i="22"/>
  <c r="H64" i="22"/>
  <c r="H65" i="22"/>
  <c r="H66" i="22"/>
  <c r="H67" i="22"/>
  <c r="H68" i="22"/>
  <c r="H69" i="22"/>
  <c r="M66" i="22"/>
  <c r="M69" i="22"/>
  <c r="M65" i="22"/>
  <c r="M126" i="22"/>
  <c r="M122" i="22"/>
  <c r="M118" i="22"/>
  <c r="M68" i="22"/>
  <c r="M64" i="22"/>
  <c r="M125" i="22"/>
  <c r="M121" i="22"/>
  <c r="M117" i="22"/>
  <c r="M67" i="22"/>
  <c r="M63" i="22"/>
  <c r="M124" i="22"/>
  <c r="M120" i="22"/>
  <c r="M116" i="22"/>
  <c r="M123" i="22"/>
  <c r="M119" i="22"/>
  <c r="M115" i="22"/>
  <c r="H62" i="22"/>
  <c r="M62" i="22"/>
  <c r="H60" i="22"/>
  <c r="H61" i="22"/>
  <c r="M60" i="22"/>
  <c r="M61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8" i="22"/>
  <c r="D15" i="15"/>
  <c r="E14" i="15"/>
  <c r="G14" i="15"/>
  <c r="E10" i="15"/>
  <c r="G10" i="15"/>
  <c r="E8" i="15"/>
  <c r="G8" i="15"/>
  <c r="E11" i="15"/>
  <c r="G11" i="15"/>
  <c r="E13" i="15"/>
  <c r="G13" i="15"/>
  <c r="E9" i="15"/>
  <c r="G9" i="15"/>
  <c r="E12" i="15"/>
  <c r="G12" i="15"/>
  <c r="G15" i="15"/>
  <c r="G106" i="22"/>
  <c r="G115" i="22"/>
  <c r="G63" i="22"/>
  <c r="G65" i="22"/>
  <c r="G69" i="22"/>
  <c r="G118" i="22"/>
  <c r="G120" i="22"/>
  <c r="G124" i="22"/>
  <c r="G126" i="22"/>
  <c r="G121" i="22"/>
  <c r="G116" i="22"/>
  <c r="G64" i="22"/>
  <c r="G66" i="22"/>
  <c r="G117" i="22"/>
  <c r="G119" i="22"/>
  <c r="G123" i="22"/>
  <c r="G58" i="22"/>
  <c r="G57" i="22"/>
  <c r="G56" i="22"/>
  <c r="G62" i="22"/>
  <c r="G55" i="22"/>
  <c r="G59" i="22"/>
  <c r="G110" i="22"/>
  <c r="G112" i="22"/>
  <c r="G114" i="22"/>
  <c r="G53" i="22"/>
  <c r="G61" i="22"/>
  <c r="G109" i="22"/>
  <c r="G52" i="22"/>
  <c r="G108" i="22"/>
  <c r="G111" i="22"/>
  <c r="G113" i="22"/>
  <c r="G60" i="22"/>
  <c r="G107" i="22"/>
  <c r="G54" i="22"/>
  <c r="G68" i="22"/>
  <c r="G125" i="22"/>
  <c r="G122" i="22"/>
  <c r="G67" i="22"/>
  <c r="G92" i="22"/>
  <c r="G93" i="22"/>
  <c r="G90" i="22"/>
  <c r="G91" i="22"/>
  <c r="G50" i="22"/>
  <c r="G51" i="22"/>
  <c r="G47" i="22"/>
  <c r="G48" i="22"/>
  <c r="G49" i="22"/>
  <c r="G8" i="22"/>
  <c r="N126" i="22"/>
  <c r="N62" i="22"/>
  <c r="N123" i="22"/>
  <c r="N66" i="22"/>
  <c r="N121" i="22"/>
  <c r="N120" i="22"/>
  <c r="N65" i="22"/>
  <c r="N63" i="22"/>
  <c r="N61" i="22"/>
  <c r="N119" i="22"/>
  <c r="N118" i="22"/>
  <c r="N117" i="22"/>
  <c r="N116" i="22"/>
  <c r="N124" i="22"/>
  <c r="N69" i="22"/>
  <c r="N115" i="22"/>
  <c r="N64" i="22"/>
  <c r="N60" i="22"/>
  <c r="N68" i="22"/>
  <c r="N125" i="22"/>
  <c r="N122" i="22"/>
  <c r="N67" i="22"/>
  <c r="A74" i="22"/>
  <c r="A9" i="22"/>
  <c r="A8" i="3"/>
  <c r="A9" i="3"/>
  <c r="A14" i="3"/>
  <c r="A15" i="3"/>
  <c r="A16" i="3"/>
  <c r="A22" i="2"/>
  <c r="A23" i="2"/>
  <c r="A24" i="2"/>
  <c r="A26" i="2"/>
  <c r="A27" i="2"/>
  <c r="A28" i="2"/>
  <c r="A10" i="2"/>
  <c r="A11" i="2"/>
  <c r="A13" i="2"/>
  <c r="A14" i="2"/>
  <c r="A15" i="2"/>
  <c r="A13" i="14"/>
  <c r="A9" i="15"/>
  <c r="A10" i="15"/>
  <c r="A11" i="15"/>
  <c r="A12" i="15"/>
  <c r="A13" i="15"/>
  <c r="A14" i="15"/>
  <c r="A15" i="15"/>
  <c r="A17" i="15"/>
  <c r="O125" i="22"/>
  <c r="O115" i="22"/>
  <c r="O124" i="22"/>
  <c r="O117" i="22"/>
  <c r="O63" i="22"/>
  <c r="O120" i="22"/>
  <c r="O66" i="22"/>
  <c r="O62" i="22"/>
  <c r="O67" i="22"/>
  <c r="O60" i="22"/>
  <c r="O119" i="22"/>
  <c r="A10" i="22"/>
  <c r="A75" i="22"/>
  <c r="O122" i="22"/>
  <c r="O68" i="22"/>
  <c r="O64" i="22"/>
  <c r="O69" i="22"/>
  <c r="O116" i="22"/>
  <c r="O118" i="22"/>
  <c r="O61" i="22"/>
  <c r="O65" i="22"/>
  <c r="O121" i="22"/>
  <c r="O123" i="22"/>
  <c r="O126" i="22"/>
  <c r="A11" i="22"/>
  <c r="A76" i="22"/>
  <c r="D46" i="22"/>
  <c r="D45" i="22"/>
  <c r="A77" i="22"/>
  <c r="A12" i="22"/>
  <c r="D104" i="22"/>
  <c r="D100" i="22"/>
  <c r="D89" i="22"/>
  <c r="A13" i="22"/>
  <c r="A78" i="22"/>
  <c r="E15" i="15"/>
  <c r="A79" i="22"/>
  <c r="A14" i="22"/>
  <c r="G22" i="22"/>
  <c r="G98" i="22"/>
  <c r="G32" i="22"/>
  <c r="G23" i="22"/>
  <c r="G101" i="22"/>
  <c r="G33" i="22"/>
  <c r="G88" i="22"/>
  <c r="G21" i="22"/>
  <c r="G102" i="22"/>
  <c r="G43" i="22"/>
  <c r="G46" i="22"/>
  <c r="G44" i="22"/>
  <c r="G45" i="22"/>
  <c r="G41" i="22"/>
  <c r="G103" i="22"/>
  <c r="G40" i="22"/>
  <c r="G36" i="22"/>
  <c r="G30" i="22"/>
  <c r="G26" i="22"/>
  <c r="G19" i="22"/>
  <c r="G16" i="22"/>
  <c r="G13" i="22"/>
  <c r="G9" i="22"/>
  <c r="G20" i="22"/>
  <c r="G14" i="22"/>
  <c r="G10" i="22"/>
  <c r="G11" i="22"/>
  <c r="G105" i="22"/>
  <c r="G89" i="22"/>
  <c r="G42" i="22"/>
  <c r="G37" i="22"/>
  <c r="G31" i="22"/>
  <c r="G27" i="22"/>
  <c r="G100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38" i="22"/>
  <c r="G34" i="22"/>
  <c r="G28" i="22"/>
  <c r="G24" i="22"/>
  <c r="G17" i="22"/>
  <c r="G15" i="22"/>
  <c r="G104" i="22"/>
  <c r="G99" i="22"/>
  <c r="G97" i="22"/>
  <c r="G96" i="22"/>
  <c r="G95" i="22"/>
  <c r="G94" i="22"/>
  <c r="G39" i="22"/>
  <c r="G35" i="22"/>
  <c r="G29" i="22"/>
  <c r="G25" i="22"/>
  <c r="G18" i="22"/>
  <c r="G12" i="22"/>
  <c r="A15" i="22"/>
  <c r="A80" i="22"/>
  <c r="M15" i="22"/>
  <c r="M16" i="22"/>
  <c r="A81" i="22"/>
  <c r="N16" i="22"/>
  <c r="N15" i="22"/>
  <c r="A16" i="22"/>
  <c r="O15" i="22"/>
  <c r="O16" i="22"/>
  <c r="A17" i="22"/>
  <c r="A82" i="22"/>
  <c r="A83" i="22"/>
  <c r="A18" i="22"/>
  <c r="A19" i="22"/>
  <c r="A84" i="22"/>
  <c r="A85" i="22"/>
  <c r="A20" i="22"/>
  <c r="A21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A126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F16" i="3"/>
  <c r="L93" i="22"/>
  <c r="L101" i="22"/>
  <c r="L83" i="22"/>
  <c r="L74" i="22"/>
  <c r="L102" i="22"/>
  <c r="L90" i="22"/>
  <c r="L92" i="22"/>
  <c r="L75" i="22"/>
  <c r="L79" i="22"/>
  <c r="L82" i="22"/>
  <c r="L87" i="22"/>
  <c r="L76" i="22"/>
  <c r="L91" i="22"/>
  <c r="L78" i="22"/>
  <c r="L99" i="22"/>
  <c r="L100" i="22"/>
  <c r="L97" i="22"/>
  <c r="L96" i="22"/>
  <c r="L88" i="22"/>
  <c r="L73" i="22"/>
  <c r="L85" i="22"/>
  <c r="L98" i="22"/>
  <c r="L94" i="22"/>
  <c r="G16" i="3"/>
  <c r="H16" i="3"/>
  <c r="L95" i="22"/>
  <c r="L81" i="22"/>
  <c r="L77" i="22"/>
  <c r="L84" i="22"/>
  <c r="L80" i="22"/>
  <c r="L89" i="22"/>
  <c r="L86" i="22"/>
  <c r="L103" i="22"/>
  <c r="L105" i="22"/>
  <c r="L104" i="22"/>
  <c r="L108" i="22"/>
  <c r="L107" i="22"/>
  <c r="L109" i="22"/>
  <c r="L112" i="22"/>
  <c r="L110" i="22"/>
  <c r="L111" i="22"/>
  <c r="L106" i="22"/>
  <c r="L114" i="22"/>
  <c r="L113" i="22"/>
  <c r="F9" i="3"/>
  <c r="D11" i="2"/>
  <c r="G9" i="3"/>
  <c r="H9" i="3"/>
  <c r="L18" i="22"/>
  <c r="L19" i="22"/>
  <c r="L11" i="22"/>
  <c r="L41" i="22"/>
  <c r="L48" i="22"/>
  <c r="L43" i="22"/>
  <c r="L38" i="22"/>
  <c r="L44" i="22"/>
  <c r="L40" i="22"/>
  <c r="L12" i="22"/>
  <c r="L29" i="22"/>
  <c r="L39" i="22"/>
  <c r="L22" i="22"/>
  <c r="L36" i="22"/>
  <c r="L42" i="22"/>
  <c r="L8" i="22"/>
  <c r="L37" i="22"/>
  <c r="L9" i="22"/>
  <c r="L23" i="22"/>
  <c r="L24" i="22"/>
  <c r="L13" i="22"/>
  <c r="L49" i="22"/>
  <c r="L32" i="22"/>
  <c r="L10" i="22"/>
  <c r="L28" i="22"/>
  <c r="L50" i="22"/>
  <c r="L17" i="22"/>
  <c r="L35" i="22"/>
  <c r="L45" i="22"/>
  <c r="L27" i="22"/>
  <c r="L46" i="22"/>
  <c r="L30" i="22"/>
  <c r="L26" i="22"/>
  <c r="L34" i="22"/>
  <c r="L20" i="22"/>
  <c r="L47" i="22"/>
  <c r="L25" i="22"/>
  <c r="L21" i="22"/>
  <c r="L33" i="22"/>
  <c r="L14" i="22"/>
  <c r="L31" i="22"/>
  <c r="L54" i="22"/>
  <c r="L59" i="22"/>
  <c r="L56" i="22"/>
  <c r="L55" i="22"/>
  <c r="L52" i="22"/>
  <c r="L58" i="22"/>
  <c r="L53" i="22"/>
  <c r="L57" i="22"/>
  <c r="L51" i="22"/>
  <c r="D28" i="2"/>
  <c r="D15" i="2"/>
  <c r="E28" i="2"/>
  <c r="E15" i="2"/>
  <c r="E26" i="2"/>
  <c r="E13" i="2"/>
  <c r="E24" i="2"/>
  <c r="E11" i="2"/>
  <c r="E27" i="2"/>
  <c r="E14" i="2"/>
  <c r="C17" i="2"/>
  <c r="K52" i="22"/>
  <c r="K48" i="22"/>
  <c r="M48" i="22"/>
  <c r="N48" i="22"/>
  <c r="O48" i="22"/>
  <c r="K26" i="22"/>
  <c r="K34" i="22"/>
  <c r="K10" i="22"/>
  <c r="K33" i="22"/>
  <c r="K18" i="22"/>
  <c r="K54" i="22"/>
  <c r="K43" i="22"/>
  <c r="K45" i="22"/>
  <c r="K32" i="22"/>
  <c r="K41" i="22"/>
  <c r="K22" i="22"/>
  <c r="K21" i="22"/>
  <c r="K39" i="22"/>
  <c r="K11" i="22"/>
  <c r="K49" i="22"/>
  <c r="M49" i="22"/>
  <c r="N49" i="22"/>
  <c r="O49" i="22"/>
  <c r="K24" i="22"/>
  <c r="K38" i="22"/>
  <c r="K40" i="22"/>
  <c r="K31" i="22"/>
  <c r="K42" i="22"/>
  <c r="K29" i="22"/>
  <c r="K14" i="22"/>
  <c r="K47" i="22"/>
  <c r="M47" i="22"/>
  <c r="N47" i="22"/>
  <c r="O47" i="22"/>
  <c r="K46" i="22"/>
  <c r="K13" i="22"/>
  <c r="K58" i="22"/>
  <c r="K35" i="22"/>
  <c r="K50" i="22"/>
  <c r="M50" i="22"/>
  <c r="N50" i="22"/>
  <c r="O50" i="22"/>
  <c r="K30" i="22"/>
  <c r="K12" i="22"/>
  <c r="K8" i="22"/>
  <c r="K17" i="22"/>
  <c r="K36" i="22"/>
  <c r="K23" i="22"/>
  <c r="K44" i="22"/>
  <c r="K57" i="22"/>
  <c r="K9" i="22"/>
  <c r="K51" i="22"/>
  <c r="K55" i="22"/>
  <c r="K28" i="22"/>
  <c r="K19" i="22"/>
  <c r="K25" i="22"/>
  <c r="K53" i="22"/>
  <c r="K27" i="22"/>
  <c r="K56" i="22"/>
  <c r="K59" i="22"/>
  <c r="K20" i="22"/>
  <c r="K37" i="22"/>
  <c r="I45" i="22"/>
  <c r="I53" i="22"/>
  <c r="I35" i="22"/>
  <c r="I57" i="22"/>
  <c r="I25" i="22"/>
  <c r="M25" i="22"/>
  <c r="N25" i="22"/>
  <c r="I26" i="22"/>
  <c r="I24" i="22"/>
  <c r="I30" i="22"/>
  <c r="I18" i="22"/>
  <c r="I17" i="22"/>
  <c r="I31" i="22"/>
  <c r="I52" i="22"/>
  <c r="I9" i="22"/>
  <c r="I22" i="22"/>
  <c r="I43" i="22"/>
  <c r="I13" i="22"/>
  <c r="I20" i="22"/>
  <c r="M20" i="22"/>
  <c r="N20" i="22"/>
  <c r="O20" i="22"/>
  <c r="I21" i="22"/>
  <c r="I40" i="22"/>
  <c r="I28" i="22"/>
  <c r="I12" i="22"/>
  <c r="M12" i="22"/>
  <c r="N12" i="22"/>
  <c r="I32" i="22"/>
  <c r="I29" i="22"/>
  <c r="I51" i="22"/>
  <c r="I54" i="22"/>
  <c r="I58" i="22"/>
  <c r="I56" i="22"/>
  <c r="I42" i="22"/>
  <c r="I59" i="22"/>
  <c r="M59" i="22"/>
  <c r="N59" i="22"/>
  <c r="O59" i="22"/>
  <c r="I27" i="22"/>
  <c r="I33" i="22"/>
  <c r="I38" i="22"/>
  <c r="I14" i="22"/>
  <c r="M14" i="22"/>
  <c r="N14" i="22"/>
  <c r="I11" i="22"/>
  <c r="I34" i="22"/>
  <c r="I19" i="22"/>
  <c r="I39" i="22"/>
  <c r="M39" i="22"/>
  <c r="N39" i="22"/>
  <c r="O39" i="22"/>
  <c r="I41" i="22"/>
  <c r="I37" i="22"/>
  <c r="I46" i="22"/>
  <c r="I55" i="22"/>
  <c r="I36" i="22"/>
  <c r="I8" i="22"/>
  <c r="I10" i="22"/>
  <c r="I23" i="22"/>
  <c r="M23" i="22"/>
  <c r="N23" i="22"/>
  <c r="I44" i="22"/>
  <c r="I106" i="22"/>
  <c r="I102" i="22"/>
  <c r="I87" i="22"/>
  <c r="I76" i="22"/>
  <c r="I82" i="22"/>
  <c r="I99" i="22"/>
  <c r="I77" i="22"/>
  <c r="M77" i="22"/>
  <c r="N77" i="22"/>
  <c r="O77" i="22"/>
  <c r="I110" i="22"/>
  <c r="I104" i="22"/>
  <c r="I107" i="22"/>
  <c r="I103" i="22"/>
  <c r="M103" i="22"/>
  <c r="N103" i="22"/>
  <c r="I100" i="22"/>
  <c r="I93" i="22"/>
  <c r="I88" i="22"/>
  <c r="I97" i="22"/>
  <c r="I81" i="22"/>
  <c r="I79" i="22"/>
  <c r="I114" i="22"/>
  <c r="I113" i="22"/>
  <c r="M113" i="22"/>
  <c r="N113" i="22"/>
  <c r="O113" i="22"/>
  <c r="I91" i="22"/>
  <c r="I94" i="22"/>
  <c r="I111" i="22"/>
  <c r="I84" i="22"/>
  <c r="I80" i="22"/>
  <c r="I78" i="22"/>
  <c r="I89" i="22"/>
  <c r="I108" i="22"/>
  <c r="M108" i="22"/>
  <c r="N108" i="22"/>
  <c r="O108" i="22"/>
  <c r="I98" i="22"/>
  <c r="I90" i="22"/>
  <c r="I95" i="22"/>
  <c r="I75" i="22"/>
  <c r="M75" i="22"/>
  <c r="N75" i="22"/>
  <c r="O75" i="22"/>
  <c r="I112" i="22"/>
  <c r="I85" i="22"/>
  <c r="I83" i="22"/>
  <c r="I109" i="22"/>
  <c r="I96" i="22"/>
  <c r="I101" i="22"/>
  <c r="I74" i="22"/>
  <c r="I86" i="22"/>
  <c r="M86" i="22"/>
  <c r="N86" i="22"/>
  <c r="I105" i="22"/>
  <c r="I92" i="22"/>
  <c r="I73" i="22"/>
  <c r="C30" i="2"/>
  <c r="J104" i="22"/>
  <c r="J106" i="22"/>
  <c r="J77" i="22"/>
  <c r="J101" i="22"/>
  <c r="J112" i="22"/>
  <c r="J99" i="22"/>
  <c r="J76" i="22"/>
  <c r="J95" i="22"/>
  <c r="J86" i="22"/>
  <c r="J105" i="22"/>
  <c r="J94" i="22"/>
  <c r="J88" i="22"/>
  <c r="J83" i="22"/>
  <c r="J93" i="22"/>
  <c r="J78" i="22"/>
  <c r="J110" i="22"/>
  <c r="J89" i="22"/>
  <c r="J98" i="22"/>
  <c r="J107" i="22"/>
  <c r="J90" i="22"/>
  <c r="J111" i="22"/>
  <c r="J109" i="22"/>
  <c r="J75" i="22"/>
  <c r="J85" i="22"/>
  <c r="J81" i="22"/>
  <c r="J82" i="22"/>
  <c r="J103" i="22"/>
  <c r="J97" i="22"/>
  <c r="J91" i="22"/>
  <c r="J114" i="22"/>
  <c r="J96" i="22"/>
  <c r="J84" i="22"/>
  <c r="J113" i="22"/>
  <c r="J80" i="22"/>
  <c r="J79" i="22"/>
  <c r="J87" i="22"/>
  <c r="J92" i="22"/>
  <c r="J73" i="22"/>
  <c r="J108" i="22"/>
  <c r="J74" i="22"/>
  <c r="J100" i="22"/>
  <c r="J102" i="22"/>
  <c r="J21" i="22"/>
  <c r="J9" i="22"/>
  <c r="J12" i="22"/>
  <c r="J41" i="22"/>
  <c r="J14" i="22"/>
  <c r="J44" i="22"/>
  <c r="J20" i="22"/>
  <c r="J56" i="22"/>
  <c r="J59" i="22"/>
  <c r="J36" i="22"/>
  <c r="J28" i="22"/>
  <c r="J35" i="22"/>
  <c r="J24" i="22"/>
  <c r="J54" i="22"/>
  <c r="J46" i="22"/>
  <c r="J30" i="22"/>
  <c r="J37" i="22"/>
  <c r="J18" i="22"/>
  <c r="J58" i="22"/>
  <c r="J38" i="22"/>
  <c r="J8" i="22"/>
  <c r="J55" i="22"/>
  <c r="J57" i="22"/>
  <c r="J31" i="22"/>
  <c r="J52" i="22"/>
  <c r="J17" i="22"/>
  <c r="J39" i="22"/>
  <c r="J53" i="22"/>
  <c r="J25" i="22"/>
  <c r="J29" i="22"/>
  <c r="J19" i="22"/>
  <c r="J51" i="22"/>
  <c r="J23" i="22"/>
  <c r="J43" i="22"/>
  <c r="J27" i="22"/>
  <c r="J34" i="22"/>
  <c r="J33" i="22"/>
  <c r="J32" i="22"/>
  <c r="J42" i="22"/>
  <c r="J22" i="22"/>
  <c r="J40" i="22"/>
  <c r="J45" i="22"/>
  <c r="J11" i="22"/>
  <c r="J26" i="22"/>
  <c r="J10" i="22"/>
  <c r="J13" i="22"/>
  <c r="K104" i="22"/>
  <c r="K114" i="22"/>
  <c r="K77" i="22"/>
  <c r="K109" i="22"/>
  <c r="K80" i="22"/>
  <c r="K76" i="22"/>
  <c r="K108" i="22"/>
  <c r="K90" i="22"/>
  <c r="K95" i="22"/>
  <c r="K112" i="22"/>
  <c r="K87" i="22"/>
  <c r="K84" i="22"/>
  <c r="K93" i="22"/>
  <c r="K102" i="22"/>
  <c r="K113" i="22"/>
  <c r="K79" i="22"/>
  <c r="K98" i="22"/>
  <c r="K111" i="22"/>
  <c r="K88" i="22"/>
  <c r="K96" i="22"/>
  <c r="K99" i="22"/>
  <c r="K91" i="22"/>
  <c r="K101" i="22"/>
  <c r="K78" i="22"/>
  <c r="K75" i="22"/>
  <c r="K83" i="22"/>
  <c r="K110" i="22"/>
  <c r="K82" i="22"/>
  <c r="K107" i="22"/>
  <c r="K85" i="22"/>
  <c r="K94" i="22"/>
  <c r="K89" i="22"/>
  <c r="K73" i="22"/>
  <c r="K97" i="22"/>
  <c r="K100" i="22"/>
  <c r="K105" i="22"/>
  <c r="K103" i="22"/>
  <c r="K106" i="22"/>
  <c r="K86" i="22"/>
  <c r="K81" i="22"/>
  <c r="K92" i="22"/>
  <c r="K74" i="22"/>
  <c r="O86" i="22"/>
  <c r="O23" i="22"/>
  <c r="M54" i="22"/>
  <c r="N54" i="22"/>
  <c r="O54" i="22"/>
  <c r="M9" i="22"/>
  <c r="N9" i="22"/>
  <c r="O25" i="22"/>
  <c r="M45" i="22"/>
  <c r="N45" i="22"/>
  <c r="O45" i="22"/>
  <c r="M87" i="22"/>
  <c r="N87" i="22"/>
  <c r="O87" i="22"/>
  <c r="M55" i="22"/>
  <c r="N55" i="22"/>
  <c r="O55" i="22"/>
  <c r="O12" i="22"/>
  <c r="M18" i="22"/>
  <c r="N18" i="22"/>
  <c r="M73" i="22"/>
  <c r="N73" i="22"/>
  <c r="M74" i="22"/>
  <c r="N74" i="22"/>
  <c r="M83" i="22"/>
  <c r="N83" i="22"/>
  <c r="O83" i="22"/>
  <c r="M95" i="22"/>
  <c r="N95" i="22"/>
  <c r="M89" i="22"/>
  <c r="N89" i="22"/>
  <c r="O89" i="22"/>
  <c r="M111" i="22"/>
  <c r="N111" i="22"/>
  <c r="O111" i="22"/>
  <c r="M114" i="22"/>
  <c r="N114" i="22"/>
  <c r="O114" i="22"/>
  <c r="M88" i="22"/>
  <c r="N88" i="22"/>
  <c r="M107" i="22"/>
  <c r="N107" i="22"/>
  <c r="O107" i="22"/>
  <c r="M99" i="22"/>
  <c r="N99" i="22"/>
  <c r="O99" i="22"/>
  <c r="M102" i="22"/>
  <c r="N102" i="22"/>
  <c r="O102" i="22"/>
  <c r="M10" i="22"/>
  <c r="N10" i="22"/>
  <c r="M46" i="22"/>
  <c r="N46" i="22"/>
  <c r="O46" i="22"/>
  <c r="M19" i="22"/>
  <c r="N19" i="22"/>
  <c r="M38" i="22"/>
  <c r="N38" i="22"/>
  <c r="M42" i="22"/>
  <c r="N42" i="22"/>
  <c r="O42" i="22"/>
  <c r="M51" i="22"/>
  <c r="N51" i="22"/>
  <c r="O51" i="22"/>
  <c r="M28" i="22"/>
  <c r="N28" i="22"/>
  <c r="O28" i="22"/>
  <c r="M13" i="22"/>
  <c r="N13" i="22"/>
  <c r="M52" i="22"/>
  <c r="N52" i="22"/>
  <c r="O52" i="22"/>
  <c r="M30" i="22"/>
  <c r="N30" i="22"/>
  <c r="M57" i="22"/>
  <c r="N57" i="22"/>
  <c r="O57" i="22"/>
  <c r="M109" i="22"/>
  <c r="N109" i="22"/>
  <c r="O109" i="22"/>
  <c r="M84" i="22"/>
  <c r="N84" i="22"/>
  <c r="M97" i="22"/>
  <c r="N97" i="22"/>
  <c r="M92" i="22"/>
  <c r="N92" i="22"/>
  <c r="O92" i="22"/>
  <c r="M101" i="22"/>
  <c r="N101" i="22"/>
  <c r="O101" i="22"/>
  <c r="M85" i="22"/>
  <c r="N85" i="22"/>
  <c r="M90" i="22"/>
  <c r="N90" i="22"/>
  <c r="O90" i="22"/>
  <c r="M78" i="22"/>
  <c r="N78" i="22"/>
  <c r="M94" i="22"/>
  <c r="N94" i="22"/>
  <c r="M79" i="22"/>
  <c r="N79" i="22"/>
  <c r="M93" i="22"/>
  <c r="N93" i="22"/>
  <c r="O93" i="22"/>
  <c r="M104" i="22"/>
  <c r="N104" i="22"/>
  <c r="O104" i="22"/>
  <c r="M82" i="22"/>
  <c r="N82" i="22"/>
  <c r="M106" i="22"/>
  <c r="N106" i="22"/>
  <c r="O106" i="22"/>
  <c r="M8" i="22"/>
  <c r="N8" i="22"/>
  <c r="M37" i="22"/>
  <c r="N37" i="22"/>
  <c r="O37" i="22"/>
  <c r="M34" i="22"/>
  <c r="N34" i="22"/>
  <c r="O34" i="22"/>
  <c r="M33" i="22"/>
  <c r="N33" i="22"/>
  <c r="O33" i="22"/>
  <c r="M56" i="22"/>
  <c r="N56" i="22"/>
  <c r="O56" i="22"/>
  <c r="M29" i="22"/>
  <c r="N29" i="22"/>
  <c r="O29" i="22"/>
  <c r="M40" i="22"/>
  <c r="N40" i="22"/>
  <c r="M43" i="22"/>
  <c r="N43" i="22"/>
  <c r="O43" i="22"/>
  <c r="M31" i="22"/>
  <c r="N31" i="22"/>
  <c r="O31" i="22"/>
  <c r="M24" i="22"/>
  <c r="N24" i="22"/>
  <c r="M35" i="22"/>
  <c r="N35" i="22"/>
  <c r="O35" i="22"/>
  <c r="O103" i="22"/>
  <c r="O14" i="22"/>
  <c r="M105" i="22"/>
  <c r="N105" i="22"/>
  <c r="O105" i="22"/>
  <c r="M96" i="22"/>
  <c r="N96" i="22"/>
  <c r="M112" i="22"/>
  <c r="N112" i="22"/>
  <c r="O112" i="22"/>
  <c r="M98" i="22"/>
  <c r="N98" i="22"/>
  <c r="O98" i="22"/>
  <c r="M80" i="22"/>
  <c r="N80" i="22"/>
  <c r="O80" i="22"/>
  <c r="M91" i="22"/>
  <c r="N91" i="22"/>
  <c r="O91" i="22"/>
  <c r="M81" i="22"/>
  <c r="N81" i="22"/>
  <c r="O81" i="22"/>
  <c r="M100" i="22"/>
  <c r="N100" i="22"/>
  <c r="O100" i="22"/>
  <c r="M110" i="22"/>
  <c r="N110" i="22"/>
  <c r="O110" i="22"/>
  <c r="M76" i="22"/>
  <c r="N76" i="22"/>
  <c r="M44" i="22"/>
  <c r="N44" i="22"/>
  <c r="M36" i="22"/>
  <c r="N36" i="22"/>
  <c r="O36" i="22"/>
  <c r="M41" i="22"/>
  <c r="N41" i="22"/>
  <c r="M11" i="22"/>
  <c r="N11" i="22"/>
  <c r="M27" i="22"/>
  <c r="N27" i="22"/>
  <c r="M58" i="22"/>
  <c r="N58" i="22"/>
  <c r="O58" i="22"/>
  <c r="M32" i="22"/>
  <c r="N32" i="22"/>
  <c r="O32" i="22"/>
  <c r="M21" i="22"/>
  <c r="N21" i="22"/>
  <c r="O21" i="22"/>
  <c r="M22" i="22"/>
  <c r="N22" i="22"/>
  <c r="O22" i="22"/>
  <c r="M17" i="22"/>
  <c r="N17" i="22"/>
  <c r="O17" i="22"/>
  <c r="M26" i="22"/>
  <c r="N26" i="22"/>
  <c r="O26" i="22"/>
  <c r="M53" i="22"/>
  <c r="N53" i="22"/>
  <c r="O53" i="22"/>
  <c r="O41" i="22"/>
  <c r="O8" i="22"/>
  <c r="O19" i="22"/>
  <c r="O74" i="22"/>
  <c r="O79" i="22"/>
  <c r="O85" i="22"/>
  <c r="O97" i="22"/>
  <c r="O30" i="22"/>
  <c r="O73" i="22"/>
  <c r="O27" i="22"/>
  <c r="O44" i="22"/>
  <c r="O40" i="22"/>
  <c r="O82" i="22"/>
  <c r="O94" i="22"/>
  <c r="O84" i="22"/>
  <c r="O10" i="22"/>
  <c r="O88" i="22"/>
  <c r="O95" i="22"/>
  <c r="O18" i="22"/>
  <c r="O9" i="22"/>
  <c r="O11" i="22"/>
  <c r="O76" i="22"/>
  <c r="O96" i="22"/>
  <c r="O24" i="22"/>
  <c r="O78" i="22"/>
  <c r="O13" i="22"/>
  <c r="O38" i="22"/>
</calcChain>
</file>

<file path=xl/comments1.xml><?xml version="1.0" encoding="utf-8"?>
<comments xmlns="http://schemas.openxmlformats.org/spreadsheetml/2006/main">
  <authors>
    <author>Chris Wall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Chris Wall:</t>
        </r>
        <r>
          <rPr>
            <sz val="9"/>
            <color indexed="81"/>
            <rFont val="Tahoma"/>
            <family val="2"/>
          </rPr>
          <t xml:space="preserve">
Includes MU-4</t>
        </r>
      </text>
    </comment>
  </commentList>
</comments>
</file>

<file path=xl/comments2.xml><?xml version="1.0" encoding="utf-8"?>
<comments xmlns="http://schemas.openxmlformats.org/spreadsheetml/2006/main">
  <authors>
    <author>Bickey Rimal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Bickey Rimal:</t>
        </r>
        <r>
          <rPr>
            <sz val="9"/>
            <color indexed="81"/>
            <rFont val="Tahoma"/>
            <family val="2"/>
          </rPr>
          <t xml:space="preserve">
Only includes Company maintained lamps.</t>
        </r>
      </text>
    </comment>
  </commentList>
</comments>
</file>

<file path=xl/sharedStrings.xml><?xml version="1.0" encoding="utf-8"?>
<sst xmlns="http://schemas.openxmlformats.org/spreadsheetml/2006/main" count="409" uniqueCount="211">
  <si>
    <t>Indianapolis Power &amp; Light Company</t>
  </si>
  <si>
    <t>Cause No. 45029</t>
  </si>
  <si>
    <t>WP New Lighting Rates</t>
  </si>
  <si>
    <t>Indianapolis Power and Light Company</t>
  </si>
  <si>
    <t xml:space="preserve"> </t>
  </si>
  <si>
    <t>Lighting Rate Design - Rate MU-1 (New) and Rate APL (New)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</si>
  <si>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</si>
  <si>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</si>
  <si>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</si>
  <si>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</si>
  <si>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</si>
  <si>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</si>
  <si>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</si>
  <si>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</si>
  <si>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</si>
  <si>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</si>
  <si>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</si>
  <si>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</si>
  <si>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</si>
  <si>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</si>
  <si>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Line No.</t>
  </si>
  <si>
    <t>Rate</t>
  </si>
  <si>
    <t>Rate Code</t>
  </si>
  <si>
    <t>Watts with Ballast</t>
  </si>
  <si>
    <t>Description</t>
  </si>
  <si>
    <t>Installed Cost</t>
  </si>
  <si>
    <t>Return</t>
  </si>
  <si>
    <t>Depreciation, Property Tax, and Insurance</t>
  </si>
  <si>
    <t>Fuel &amp; Energy Expense</t>
  </si>
  <si>
    <t>Demand Expense</t>
  </si>
  <si>
    <t>Customer Expense</t>
  </si>
  <si>
    <t>O&amp;M Expense</t>
  </si>
  <si>
    <t>Total Expenses</t>
  </si>
  <si>
    <t>Proposed Annual Rate</t>
  </si>
  <si>
    <t>Proposed Monthly Rate</t>
  </si>
  <si>
    <r>
      <t>[</t>
    </r>
    <r>
      <rPr>
        <b/>
        <sz val="10"/>
        <color theme="1"/>
        <rFont val="Century Gothic"/>
        <family val="2"/>
      </rPr>
      <t>E</t>
    </r>
    <r>
      <rPr>
        <sz val="10"/>
        <color theme="1"/>
        <rFont val="Century Gothic"/>
        <family val="2"/>
      </rPr>
      <t>*(WACC)]* Revenue Conversion Factor</t>
    </r>
  </si>
  <si>
    <r>
      <t>(</t>
    </r>
    <r>
      <rPr>
        <b/>
        <sz val="10"/>
        <color theme="1"/>
        <rFont val="Century Gothic"/>
        <family val="2"/>
      </rPr>
      <t>E</t>
    </r>
    <r>
      <rPr>
        <sz val="10"/>
        <color theme="1"/>
        <rFont val="Century Gothic"/>
        <family val="2"/>
      </rPr>
      <t>*Depr)+ (</t>
    </r>
    <r>
      <rPr>
        <b/>
        <sz val="10"/>
        <color theme="1"/>
        <rFont val="Century Gothic"/>
        <family val="2"/>
      </rPr>
      <t>E</t>
    </r>
    <r>
      <rPr>
        <sz val="10"/>
        <color theme="1"/>
        <rFont val="Century Gothic"/>
        <family val="2"/>
      </rPr>
      <t>*Tax Rate*.3)+ Insurance</t>
    </r>
  </si>
  <si>
    <r>
      <t>Operating Hours*Fuel &amp; Energy Component *(</t>
    </r>
    <r>
      <rPr>
        <b/>
        <sz val="10"/>
        <color theme="1"/>
        <rFont val="Century Gothic"/>
        <family val="2"/>
      </rPr>
      <t>C</t>
    </r>
    <r>
      <rPr>
        <sz val="10"/>
        <color theme="1"/>
        <rFont val="Century Gothic"/>
        <family val="2"/>
      </rPr>
      <t>/1000)</t>
    </r>
  </si>
  <si>
    <r>
      <t>Demand Component*</t>
    </r>
    <r>
      <rPr>
        <b/>
        <sz val="10"/>
        <color theme="1"/>
        <rFont val="Century Gothic"/>
        <family val="2"/>
      </rPr>
      <t>C</t>
    </r>
  </si>
  <si>
    <t>Customer Component</t>
  </si>
  <si>
    <t>O&amp;M Component</t>
  </si>
  <si>
    <r>
      <t>(</t>
    </r>
    <r>
      <rPr>
        <b/>
        <sz val="10"/>
        <color theme="1"/>
        <rFont val="Century Gothic"/>
        <family val="2"/>
      </rPr>
      <t>G</t>
    </r>
    <r>
      <rPr>
        <sz val="10"/>
        <color theme="1"/>
        <rFont val="Century Gothic"/>
        <family val="2"/>
      </rPr>
      <t>+</t>
    </r>
    <r>
      <rPr>
        <b/>
        <sz val="10"/>
        <color theme="1"/>
        <rFont val="Century Gothic"/>
        <family val="2"/>
      </rPr>
      <t>H</t>
    </r>
    <r>
      <rPr>
        <sz val="10"/>
        <color theme="1"/>
        <rFont val="Century Gothic"/>
        <family val="2"/>
      </rPr>
      <t>+</t>
    </r>
    <r>
      <rPr>
        <b/>
        <sz val="10"/>
        <color theme="1"/>
        <rFont val="Century Gothic"/>
        <family val="2"/>
      </rPr>
      <t>I</t>
    </r>
    <r>
      <rPr>
        <sz val="10"/>
        <color theme="1"/>
        <rFont val="Century Gothic"/>
        <family val="2"/>
      </rPr>
      <t>+</t>
    </r>
    <r>
      <rPr>
        <b/>
        <sz val="10"/>
        <color theme="1"/>
        <rFont val="Century Gothic"/>
        <family val="2"/>
      </rPr>
      <t>J</t>
    </r>
    <r>
      <rPr>
        <sz val="10"/>
        <color theme="1"/>
        <rFont val="Century Gothic"/>
        <family val="2"/>
      </rPr>
      <t>+</t>
    </r>
    <r>
      <rPr>
        <b/>
        <sz val="10"/>
        <color theme="1"/>
        <rFont val="Century Gothic"/>
        <family val="2"/>
      </rPr>
      <t>K</t>
    </r>
    <r>
      <rPr>
        <sz val="10"/>
        <color theme="1"/>
        <rFont val="Century Gothic"/>
        <family val="2"/>
      </rPr>
      <t>)* Revenue Conversion Factor for Expense</t>
    </r>
  </si>
  <si>
    <r>
      <rPr>
        <b/>
        <sz val="10"/>
        <color theme="1"/>
        <rFont val="Century Gothic"/>
        <family val="2"/>
      </rPr>
      <t>F</t>
    </r>
    <r>
      <rPr>
        <sz val="10"/>
        <color theme="1"/>
        <rFont val="Century Gothic"/>
        <family val="2"/>
      </rPr>
      <t>+</t>
    </r>
    <r>
      <rPr>
        <b/>
        <sz val="10"/>
        <color theme="1"/>
        <rFont val="Century Gothic"/>
        <family val="2"/>
      </rPr>
      <t>L (Rounded)</t>
    </r>
  </si>
  <si>
    <t>M/12</t>
  </si>
  <si>
    <t xml:space="preserve">APL  </t>
  </si>
  <si>
    <t xml:space="preserve">100 WATT LIGHT - LIGHT ONLY            </t>
  </si>
  <si>
    <t xml:space="preserve">150 WATT HPS REDDY SENT. - LIGHT ONLY       </t>
  </si>
  <si>
    <t xml:space="preserve">250 WATT HPS REDDY SENT. - LIGHT ONLY  </t>
  </si>
  <si>
    <t>400 WATT HPS REDDY SENT.  - LIGHT ONLY</t>
  </si>
  <si>
    <t>150 WATT HPS FLOOD - OVERHEAD  - LIGHT ONLY</t>
  </si>
  <si>
    <t>250 WATT HPS FLOOD - OVERHEAD - LIGHT ONLY</t>
  </si>
  <si>
    <t>400 WATT HPS FLOOD - OVERHEAD - LIGHT ONLY</t>
  </si>
  <si>
    <t xml:space="preserve">WOOD POLE WITH OVERHEAD FEED IF PAIRED W/LIGHT        </t>
  </si>
  <si>
    <t xml:space="preserve">WOOD POLE WITH UNDERGROUND FEED IF PAIRED W/LIGHT     </t>
  </si>
  <si>
    <t xml:space="preserve">400 WATT HPS-1ST FIXTURE                </t>
  </si>
  <si>
    <t xml:space="preserve">250 WATT HPS-1ST FIXTURE                </t>
  </si>
  <si>
    <t xml:space="preserve">150 WATT HPS-1ST FIXTURE                </t>
  </si>
  <si>
    <t xml:space="preserve">100 WATT HPS-1ST FIXTURE                </t>
  </si>
  <si>
    <t>400 WATT HPS - 1ST FIXTURE PAINTED BRONZ</t>
  </si>
  <si>
    <t>250 WATT HPS - 1ST FIXTURE PAINTED BRONZ</t>
  </si>
  <si>
    <t xml:space="preserve">400 WATT HPS-1ST FIXTURE-SHOEBOX        </t>
  </si>
  <si>
    <t xml:space="preserve">250 WATT HPS-1ST FIXTURE-SHOEBOX        </t>
  </si>
  <si>
    <t xml:space="preserve">150 WATT HPS-1ST FIXTURE-FLOOD          </t>
  </si>
  <si>
    <t xml:space="preserve">250 WATT HPS-1ST FIXTURE-FLOOD          </t>
  </si>
  <si>
    <t xml:space="preserve">400 WATT HPS-1ST FIXTURE-FLOOD          </t>
  </si>
  <si>
    <t xml:space="preserve">400 WATT HPS-ADDIT'L FIXTURE - LIGHT ONLY </t>
  </si>
  <si>
    <t>250 WATT HPS-ADDIT'L FIXTURE  - LIGHT ONLY</t>
  </si>
  <si>
    <t>150 WATT HPS-ADDIT'L FIXTURE - LIGHT ONLY</t>
  </si>
  <si>
    <t>100 WATT HPS-ADDIT'L FIXTURE - LIGHT ONLY</t>
  </si>
  <si>
    <t xml:space="preserve">400 WATT HPS -ADDITIONAL FIXTURE-PAINTED - LIGHT ONLY </t>
  </si>
  <si>
    <t>250 WATT HPS -ADDITIONAL FIXTURE-PAINTED - LIGHT ONLY</t>
  </si>
  <si>
    <t>400 WATT HPS-ADDIT'L FIXTURE-SHOEBOX - LIGHT ONLY</t>
  </si>
  <si>
    <t>250 WATT HPS-ADDIT'L FIXTURE-SHOEBOX - LIGHT ONLY</t>
  </si>
  <si>
    <t>150 WATT HPS-ADDIT'L FIXTURE-FLOOD - LIGHT ONLY</t>
  </si>
  <si>
    <t>250 WATT HPS-ADDIT'L FIXTURE-FLOOD - LIGHT ONLY</t>
  </si>
  <si>
    <t>400 WATT HPS-ADDIT'L FIXTURE-FLOOD - LIGHT ONLY</t>
  </si>
  <si>
    <t xml:space="preserve">100 W HPS POST TOP WASH                 </t>
  </si>
  <si>
    <t xml:space="preserve">100 W HPS POST TOP                      </t>
  </si>
  <si>
    <t xml:space="preserve">150 W HPS POST TOP WASH         </t>
  </si>
  <si>
    <t xml:space="preserve">150 W HPS POST TOP                 </t>
  </si>
  <si>
    <t>250 WATT MH 18' DIRECT EMBEDDED</t>
  </si>
  <si>
    <t>250 WATT MH 12' ANCHOR BASED</t>
  </si>
  <si>
    <t>2-250 WATT MH 18' DIRECT EMBEDDED</t>
  </si>
  <si>
    <t>2-250 WATT MH 12' ANCHOR BASED</t>
  </si>
  <si>
    <t>250 WATT MH 18' DIRECT EMBEDDED - METERED</t>
  </si>
  <si>
    <t>250 WATT MH 12' ANCHOR BASED - METERED</t>
  </si>
  <si>
    <t>2-250 WATT MH 18' DIRECT EMBEDDED - METERED</t>
  </si>
  <si>
    <t>2-250 WATT MH 12' ANCHOR BASED - METERED</t>
  </si>
  <si>
    <t>LED COBRA HEAD (5,000-6,000 LUMENS) - LIGHT ONLY</t>
  </si>
  <si>
    <t>LED COBRA HEAD (6,500-7,500 LUMENS) - LIGHT ONLY</t>
  </si>
  <si>
    <t>LED COBRA HEAD (12,500-13,500 LUMENS) - LIGHT ONLY</t>
  </si>
  <si>
    <t>LED COBRA HEAD (20,000-21,500 LUMENS) - LIGHT ONLY</t>
  </si>
  <si>
    <t>LED AREA LIGHT (11,500-16500 LUMENS) - LIGHT ONLY</t>
  </si>
  <si>
    <t>LED AREA LIGHT (21,000-26,000) - LIGHT ONLY</t>
  </si>
  <si>
    <t>LED TRADITIONAL POST TOP (6000-7,500 LUMENS) - LIGHT ONLY</t>
  </si>
  <si>
    <t>LED TWIN WASHINGTON POST TOP (2 at 6000-7,500 LUMENS) - LIGHT ONLY</t>
  </si>
  <si>
    <t>LED WASHINGTON POST TOP (6000-7500 LUMENS) - LIGHT ONLY</t>
  </si>
  <si>
    <t>12' FIBERGLASS TRADITIONAL COLUMN WITH UNDERGROUND FEED IF PAIRED W/LIGHT</t>
  </si>
  <si>
    <t>12' FIBERGLASS FLUTED COLUMN WITHOUT BASE MOUNT WITH UNDERGROUND FEED IF PAIRED W/LIGHT</t>
  </si>
  <si>
    <t>14' ALUMINUM FLUTED COLUMN WITHOUT BASE MOUNT WITH UNDERGROUND FEED IF PAIRED W/LIGHT</t>
  </si>
  <si>
    <t>14' FIBERGLASS FLUTED COLUMN DIRECT BURY WITH UNDERGROUND FEED IF PAIRED W/LIGHT</t>
  </si>
  <si>
    <t>14' FIBERGLASS SMOOTH ROUND COLUMN DIRECT BURY WITH UNDERGROUND FEED IF PAIRED W/LIGHT</t>
  </si>
  <si>
    <t>ALUMINUM COLUMN WITH BASE WITH UNDERGROUND FEED IF PAIRED W/LIGHT</t>
  </si>
  <si>
    <t>ALUMINUM COLUMN WITHOUT BASE WITH UNDERGROUND FEED IF PAIRED W/LIGHT</t>
  </si>
  <si>
    <t>ALUMINUM BRONZE COLUMN WITH BASE WITH UNDERGROUND FEED IF PAIRED W/LIGHT</t>
  </si>
  <si>
    <t>ALUMINUM BRONZE COLUMN WITHOUT BASE WITH UNDERGROUND FEED IF PAIRED W/LIGHT</t>
  </si>
  <si>
    <t>FIBERGLASS COLUMN DIRECT BURY WITH UNDERGROUND FEED IF PAIRED W/LIGHT</t>
  </si>
  <si>
    <t xml:space="preserve">MU-1  </t>
  </si>
  <si>
    <t xml:space="preserve">MU-1 </t>
  </si>
  <si>
    <t xml:space="preserve">400 WATT HPS - OVERHEAD                 </t>
  </si>
  <si>
    <t>MU-1</t>
  </si>
  <si>
    <t xml:space="preserve">400 WATT HPS -  TRAFFIC COLUMN          </t>
  </si>
  <si>
    <t xml:space="preserve">400 WATT HPS - METAL COLUMN             </t>
  </si>
  <si>
    <t xml:space="preserve">250 WATT HPS - OVERHEAD                 </t>
  </si>
  <si>
    <t xml:space="preserve">250 WATT HPS - TRAFFIC COLUMN           </t>
  </si>
  <si>
    <t xml:space="preserve">250 WATT HPS - METAL COLUMN             </t>
  </si>
  <si>
    <t xml:space="preserve">150 WATT HPS - OVERHEAD                 </t>
  </si>
  <si>
    <t xml:space="preserve">150 WATT HPS - TRAFFIC COLUMN           </t>
  </si>
  <si>
    <t xml:space="preserve">150 WATT HPS - METAL COLUMN             </t>
  </si>
  <si>
    <t xml:space="preserve">100 WATT HPS - OVERHEAD                 </t>
  </si>
  <si>
    <t xml:space="preserve">100 WATT HPS - TRAFFIC COLUMN           </t>
  </si>
  <si>
    <t xml:space="preserve">100 WATT HPS - METAL COLUMN             </t>
  </si>
  <si>
    <t xml:space="preserve">100 W HPS - POST TOP                    </t>
  </si>
  <si>
    <t xml:space="preserve">100 W HPS - POST TOP WASH               </t>
  </si>
  <si>
    <t xml:space="preserve">150 W HPS- POST TOP               </t>
  </si>
  <si>
    <t xml:space="preserve">150 W HPS - POST TOP WASH               </t>
  </si>
  <si>
    <t xml:space="preserve">1-150 &amp; 4-100 WATT HPS - CLUSTER        </t>
  </si>
  <si>
    <t>400 WATT HPS-METAL COLUMN-PAINTED BRONZE</t>
  </si>
  <si>
    <t>400 WATT HPS-TRAFFIC COLUMN</t>
  </si>
  <si>
    <t>250 WATT HPS-METAL COLUMN-PAINTED BRONZE</t>
  </si>
  <si>
    <t>250 WATT HPS-TRAFFIC COLUMN</t>
  </si>
  <si>
    <t xml:space="preserve">100 WATT HPS - FIBERGLASS COLUMN        </t>
  </si>
  <si>
    <t xml:space="preserve">150 WATT HPS - FIBERGLASS COLUMN        </t>
  </si>
  <si>
    <t xml:space="preserve">250 WATT HPS - FIBERGLASS COLUMN        </t>
  </si>
  <si>
    <t xml:space="preserve">400 WATT HPS - FIBERGLASS COLUMN        </t>
  </si>
  <si>
    <t>150 WATT HPS UPASS -WALL MOUNTED</t>
  </si>
  <si>
    <t xml:space="preserve">250 W HPS - SHOEBOX                     </t>
  </si>
  <si>
    <t xml:space="preserve">2-250 W HPS-SHOEBOX                     </t>
  </si>
  <si>
    <t xml:space="preserve">400 WATT HPS UPASS 8760HRS WALL MOUNTED </t>
  </si>
  <si>
    <t xml:space="preserve">150 WATT HPS UPASS 8760HRS WALL MOUNTED </t>
  </si>
  <si>
    <t xml:space="preserve">400 W HPS - SHOEBOX                     </t>
  </si>
  <si>
    <t xml:space="preserve">2-400 W HPS-SHOEBOX                     </t>
  </si>
  <si>
    <t xml:space="preserve">PEDESTRIAN LIGHT FOR CIRCLE CENTRE MALL </t>
  </si>
  <si>
    <t>(A)</t>
  </si>
  <si>
    <t>(B)</t>
  </si>
  <si>
    <t>(C)</t>
  </si>
  <si>
    <t>(D)</t>
  </si>
  <si>
    <t>(E)</t>
  </si>
  <si>
    <t>Line</t>
  </si>
  <si>
    <t>Balance 6/30/2017</t>
  </si>
  <si>
    <t>% of Total</t>
  </si>
  <si>
    <t>Required Return</t>
  </si>
  <si>
    <t>Weighted Required Return</t>
  </si>
  <si>
    <t>No.</t>
  </si>
  <si>
    <t>Long Term Debt</t>
  </si>
  <si>
    <t>Preferred Stock</t>
  </si>
  <si>
    <t>Common Equity</t>
  </si>
  <si>
    <t>Customer Deposits</t>
  </si>
  <si>
    <t>Prepaid Pension Asset (net)</t>
  </si>
  <si>
    <t>Deferred Income Taxes and Pre-1971 ITC</t>
  </si>
  <si>
    <t>Post-1970 ITC</t>
  </si>
  <si>
    <t>Weighted Average Cost of Capital [1]</t>
  </si>
  <si>
    <t>Revenue Conversion Factor for Capital</t>
  </si>
  <si>
    <t>[1]</t>
  </si>
  <si>
    <t>IPL Financial Exhibit IPL-CC, Schedule CC3</t>
  </si>
  <si>
    <t>Tax and Depreciation</t>
  </si>
  <si>
    <t>APL</t>
  </si>
  <si>
    <t>Depreciation [1]</t>
  </si>
  <si>
    <t>Depreciation - LED Only[1]</t>
  </si>
  <si>
    <t>Property Tax [2]</t>
  </si>
  <si>
    <t>Insurance</t>
  </si>
  <si>
    <t>Revenue Conversion Factor for Debt &amp; Expense</t>
  </si>
  <si>
    <t>[1] JJS Attachment 1</t>
  </si>
  <si>
    <t>[2] Property Tax is 2016 pay 2017 average rate for Marion County</t>
  </si>
  <si>
    <t>Fuel, Energy, Demand, and Customer components based on Allocated Cost of Service Study (ACOSS)</t>
  </si>
  <si>
    <t>(F)</t>
  </si>
  <si>
    <t>Amount</t>
  </si>
  <si>
    <t>Alloc. Factor</t>
  </si>
  <si>
    <t>Per Unit Amount ($)</t>
  </si>
  <si>
    <t>Alloc. Factor Desc.</t>
  </si>
  <si>
    <t>Source</t>
  </si>
  <si>
    <t>APL Specific O&amp;M (Account 587 &amp; 598)</t>
  </si>
  <si>
    <t>ACOSS Model</t>
  </si>
  <si>
    <t>Depreciation Expense (Account 371)</t>
  </si>
  <si>
    <t>Customer Excluding O&amp;M and Depr</t>
  </si>
  <si>
    <t># of All Lamps</t>
  </si>
  <si>
    <t>Demand Component</t>
  </si>
  <si>
    <t>Watts of All Lamps</t>
  </si>
  <si>
    <t>Energy Component</t>
  </si>
  <si>
    <t>kWh of All Lamps</t>
  </si>
  <si>
    <t>Fuel Component</t>
  </si>
  <si>
    <t>ACOSS Un-Mitigated Revenue Requirement</t>
  </si>
  <si>
    <t>MU1 Specific O&amp;M (Account 585 &amp; 596)</t>
  </si>
  <si>
    <t>Depreciation Expense (Account 373)</t>
  </si>
  <si>
    <t>Operation and Maintenance (O&amp;M) Costs</t>
  </si>
  <si>
    <t>(G)</t>
  </si>
  <si>
    <t>O&amp;M Accounts</t>
  </si>
  <si>
    <t>Inventory as of June 30, 2016</t>
  </si>
  <si>
    <t>Average Annual O&amp;M Per Light</t>
  </si>
  <si>
    <t>25% LED Reduction</t>
  </si>
  <si>
    <t>Average Annual O&amp;M Per LED Light</t>
  </si>
  <si>
    <t>587 (APL)</t>
  </si>
  <si>
    <t>598 (APL)</t>
  </si>
  <si>
    <t xml:space="preserve">APL Total </t>
  </si>
  <si>
    <t>Customer Installations Expense</t>
  </si>
  <si>
    <t>Maintenance of Miscellaneous Distribution Plant</t>
  </si>
  <si>
    <t>596 (MU-1)</t>
  </si>
  <si>
    <t>585 (MU-1)</t>
  </si>
  <si>
    <t xml:space="preserve">MU-1 Total </t>
  </si>
  <si>
    <t>Maintenance Street Lighting &amp; Signal System</t>
  </si>
  <si>
    <t>Street Lighting &amp; Signal System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</si>
</sst>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&quot;$&quot;#,##0.00;\(&quot;$&quot;#,##0.00\)"/>
    <numFmt numFmtId="167" formatCode="[$-409]mmmm\ d\,;@"/>
    <numFmt numFmtId="168" formatCode="&quot;$&quot;#,##0\ ;\(&quot;$&quot;#,##0\)"/>
    <numFmt numFmtId="169" formatCode="_([$€-2]* #,##0.00_);_([$€-2]* \(#,##0.00\);_([$€-2]* &quot;-&quot;??_)"/>
    <numFmt numFmtId="170" formatCode="_(&quot;$&quot;* #,##0_);_(&quot;$&quot;* \(#,##0\);_(&quot;$&quot;* &quot;-&quot;????_);_(@_)"/>
    <numFmt numFmtId="171" formatCode="&quot;$&quot;#,##0.000_);\(&quot;$&quot;#,##0.000\)"/>
    <numFmt numFmtId="172" formatCode="&quot;$&quot;#,##0.0000_);\(&quot;$&quot;#,##0.0000\)"/>
    <numFmt numFmtId="173" formatCode="_(&quot;$&quot;* #,##0_);_(&quot;$&quot;* \(#,##0\);_(&quot;$&quot;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name val="Times New Roman"/>
      <family val="1"/>
    </font>
    <font>
      <sz val="11"/>
      <name val="Times New Roman"/>
      <family val="1"/>
    </font>
    <font>
      <sz val="12"/>
      <name val="Helv"/>
    </font>
    <font>
      <sz val="12"/>
      <name val="Courier New"/>
      <family val="3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1"/>
      <color rgb="FFFA7D00"/>
      <name val="Arial"/>
      <family val="2"/>
    </font>
    <font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u/>
      <sz val="10"/>
      <color indexed="18"/>
      <name val="Century Gothic"/>
      <family val="2"/>
    </font>
    <font>
      <sz val="10"/>
      <name val="Century Gothic"/>
      <family val="2"/>
    </font>
    <font>
      <i/>
      <sz val="10"/>
      <color theme="1"/>
      <name val="Century Gothic"/>
      <family val="2"/>
    </font>
    <font>
      <b/>
      <u/>
      <sz val="10"/>
      <name val="Century Gothic"/>
      <family val="2"/>
    </font>
    <font>
      <b/>
      <i/>
      <sz val="10"/>
      <color indexed="18"/>
      <name val="Century Gothic"/>
      <family val="2"/>
    </font>
    <font>
      <sz val="10"/>
      <name val="Verdana"/>
      <family val="2"/>
    </font>
    <font>
      <sz val="10"/>
      <color rgb="FFFF0000"/>
      <name val="Century Gothic"/>
      <family val="2"/>
    </font>
    <font>
      <sz val="10"/>
      <color theme="0" tint="-0.1499984740745262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5" fillId="0" borderId="0"/>
    <xf numFmtId="167" fontId="6" fillId="0" borderId="0">
      <alignment vertical="top"/>
    </xf>
    <xf numFmtId="0" fontId="7" fillId="4" borderId="0">
      <alignment horizontal="left"/>
    </xf>
    <xf numFmtId="0" fontId="8" fillId="4" borderId="0">
      <alignment horizontal="right"/>
    </xf>
    <xf numFmtId="0" fontId="9" fillId="5" borderId="0">
      <alignment horizontal="center"/>
    </xf>
    <xf numFmtId="0" fontId="8" fillId="4" borderId="0">
      <alignment horizontal="right"/>
    </xf>
    <xf numFmtId="0" fontId="10" fillId="5" borderId="0">
      <alignment horizontal="left"/>
    </xf>
    <xf numFmtId="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 applyProtection="0"/>
    <xf numFmtId="0" fontId="13" fillId="0" borderId="0" applyProtection="0"/>
    <xf numFmtId="0" fontId="14" fillId="0" borderId="0" applyProtection="0"/>
    <xf numFmtId="0" fontId="15" fillId="0" borderId="0" applyProtection="0"/>
    <xf numFmtId="0" fontId="11" fillId="0" borderId="0" applyProtection="0"/>
    <xf numFmtId="0" fontId="12" fillId="0" borderId="0" applyProtection="0"/>
    <xf numFmtId="0" fontId="16" fillId="0" borderId="0" applyProtection="0"/>
    <xf numFmtId="2" fontId="11" fillId="0" borderId="0" applyFont="0" applyFill="0" applyBorder="0" applyAlignment="0" applyProtection="0"/>
    <xf numFmtId="0" fontId="7" fillId="4" borderId="0">
      <alignment horizontal="left"/>
    </xf>
    <xf numFmtId="0" fontId="17" fillId="5" borderId="0">
      <alignment horizontal="left"/>
    </xf>
    <xf numFmtId="0" fontId="11" fillId="0" borderId="0"/>
    <xf numFmtId="4" fontId="18" fillId="6" borderId="0">
      <alignment horizontal="right"/>
    </xf>
    <xf numFmtId="0" fontId="19" fillId="6" borderId="0">
      <alignment horizontal="center" vertical="center"/>
    </xf>
    <xf numFmtId="0" fontId="17" fillId="6" borderId="4"/>
    <xf numFmtId="0" fontId="19" fillId="6" borderId="0" applyBorder="0">
      <alignment horizontal="centerContinuous"/>
    </xf>
    <xf numFmtId="0" fontId="20" fillId="6" borderId="0" applyBorder="0">
      <alignment horizontal="centerContinuous"/>
    </xf>
    <xf numFmtId="0" fontId="17" fillId="7" borderId="0">
      <alignment horizontal="center"/>
    </xf>
    <xf numFmtId="49" fontId="21" fillId="5" borderId="0">
      <alignment horizontal="center"/>
    </xf>
    <xf numFmtId="0" fontId="8" fillId="4" borderId="0">
      <alignment horizontal="center"/>
    </xf>
    <xf numFmtId="0" fontId="8" fillId="4" borderId="0">
      <alignment horizontal="centerContinuous"/>
    </xf>
    <xf numFmtId="0" fontId="22" fillId="5" borderId="0">
      <alignment horizontal="left"/>
    </xf>
    <xf numFmtId="49" fontId="22" fillId="5" borderId="0">
      <alignment horizontal="center"/>
    </xf>
    <xf numFmtId="0" fontId="7" fillId="4" borderId="0">
      <alignment horizontal="left"/>
    </xf>
    <xf numFmtId="49" fontId="22" fillId="5" borderId="0">
      <alignment horizontal="left"/>
    </xf>
    <xf numFmtId="0" fontId="7" fillId="4" borderId="0">
      <alignment horizontal="centerContinuous"/>
    </xf>
    <xf numFmtId="0" fontId="7" fillId="4" borderId="0">
      <alignment horizontal="right"/>
    </xf>
    <xf numFmtId="49" fontId="17" fillId="5" borderId="0">
      <alignment horizontal="left"/>
    </xf>
    <xf numFmtId="0" fontId="8" fillId="4" borderId="0">
      <alignment horizontal="right"/>
    </xf>
    <xf numFmtId="0" fontId="22" fillId="8" borderId="0">
      <alignment horizontal="center"/>
    </xf>
    <xf numFmtId="0" fontId="23" fillId="8" borderId="0">
      <alignment horizont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5" borderId="0">
      <alignment horizontal="center"/>
    </xf>
    <xf numFmtId="0" fontId="12" fillId="6" borderId="0">
      <alignment horizontal="left" wrapText="1"/>
    </xf>
    <xf numFmtId="41" fontId="25" fillId="9" borderId="5">
      <alignment horizontal="left"/>
      <protection locked="0"/>
    </xf>
    <xf numFmtId="41" fontId="26" fillId="6" borderId="0">
      <alignment horizontal="left"/>
    </xf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10" borderId="7" applyNumberFormat="0" applyAlignment="0" applyProtection="0"/>
    <xf numFmtId="0" fontId="40" fillId="0" borderId="0"/>
  </cellStyleXfs>
  <cellXfs count="127">
    <xf numFmtId="0" fontId="0" fillId="0" borderId="0" xfId="0"/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0" xfId="0" applyFont="1" applyFill="1"/>
    <xf numFmtId="44" fontId="33" fillId="0" borderId="0" xfId="0" applyNumberFormat="1" applyFont="1"/>
    <xf numFmtId="0" fontId="36" fillId="0" borderId="0" xfId="5" applyFont="1"/>
    <xf numFmtId="0" fontId="32" fillId="2" borderId="6" xfId="0" applyFont="1" applyFill="1" applyBorder="1"/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Border="1"/>
    <xf numFmtId="0" fontId="33" fillId="0" borderId="2" xfId="0" applyFont="1" applyBorder="1"/>
    <xf numFmtId="0" fontId="36" fillId="0" borderId="0" xfId="0" applyFont="1" applyFill="1"/>
    <xf numFmtId="0" fontId="36" fillId="0" borderId="0" xfId="0" applyFont="1" applyFill="1" applyAlignment="1">
      <alignment horizontal="left"/>
    </xf>
    <xf numFmtId="0" fontId="36" fillId="0" borderId="0" xfId="0" applyFont="1" applyFill="1" applyAlignment="1"/>
    <xf numFmtId="0" fontId="36" fillId="0" borderId="0" xfId="0" applyFont="1" applyFill="1" applyAlignment="1">
      <alignment horizontal="centerContinuous"/>
    </xf>
    <xf numFmtId="7" fontId="36" fillId="0" borderId="0" xfId="0" applyNumberFormat="1" applyFont="1" applyFill="1"/>
    <xf numFmtId="0" fontId="38" fillId="0" borderId="0" xfId="0" applyFont="1" applyFill="1" applyAlignment="1"/>
    <xf numFmtId="0" fontId="36" fillId="0" borderId="0" xfId="0" applyFont="1" applyFill="1" applyAlignment="1">
      <alignment horizontal="center"/>
    </xf>
    <xf numFmtId="0" fontId="34" fillId="0" borderId="0" xfId="0" applyFont="1" applyFill="1" applyAlignment="1"/>
    <xf numFmtId="0" fontId="34" fillId="0" borderId="0" xfId="0" applyFont="1" applyFill="1" applyAlignment="1">
      <alignment horizontal="right"/>
    </xf>
    <xf numFmtId="0" fontId="36" fillId="0" borderId="6" xfId="0" applyFont="1" applyFill="1" applyBorder="1"/>
    <xf numFmtId="0" fontId="32" fillId="0" borderId="1" xfId="0" applyFont="1" applyBorder="1"/>
    <xf numFmtId="0" fontId="37" fillId="0" borderId="0" xfId="0" applyFont="1" applyBorder="1"/>
    <xf numFmtId="0" fontId="33" fillId="0" borderId="0" xfId="0" applyFont="1" applyBorder="1" applyAlignment="1">
      <alignment horizontal="left" indent="1"/>
    </xf>
    <xf numFmtId="0" fontId="32" fillId="0" borderId="0" xfId="0" applyFont="1" applyBorder="1"/>
    <xf numFmtId="0" fontId="37" fillId="0" borderId="0" xfId="0" applyFont="1" applyBorder="1" applyAlignment="1">
      <alignment horizontal="left"/>
    </xf>
    <xf numFmtId="0" fontId="32" fillId="0" borderId="2" xfId="0" applyFont="1" applyBorder="1"/>
    <xf numFmtId="0" fontId="33" fillId="0" borderId="1" xfId="0" applyFont="1" applyBorder="1"/>
    <xf numFmtId="0" fontId="36" fillId="0" borderId="0" xfId="5" applyFont="1" applyFill="1"/>
    <xf numFmtId="0" fontId="34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wrapText="1"/>
    </xf>
    <xf numFmtId="0" fontId="37" fillId="0" borderId="1" xfId="0" applyFont="1" applyBorder="1"/>
    <xf numFmtId="0" fontId="36" fillId="0" borderId="1" xfId="5" applyFont="1" applyBorder="1"/>
    <xf numFmtId="0" fontId="36" fillId="0" borderId="0" xfId="5" applyFont="1" applyBorder="1"/>
    <xf numFmtId="0" fontId="36" fillId="0" borderId="2" xfId="5" applyFont="1" applyBorder="1"/>
    <xf numFmtId="0" fontId="33" fillId="0" borderId="6" xfId="0" applyFont="1" applyBorder="1" applyAlignment="1">
      <alignment horizontal="center" vertical="center" wrapText="1"/>
    </xf>
    <xf numFmtId="164" fontId="33" fillId="0" borderId="0" xfId="7" applyNumberFormat="1" applyFont="1" applyFill="1" applyAlignment="1">
      <alignment horizontal="center"/>
    </xf>
    <xf numFmtId="165" fontId="33" fillId="0" borderId="0" xfId="9" applyFont="1" applyAlignment="1">
      <alignment horizontal="center"/>
    </xf>
    <xf numFmtId="164" fontId="33" fillId="0" borderId="2" xfId="7" applyNumberFormat="1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0" xfId="0" applyFont="1" applyFill="1" applyBorder="1"/>
    <xf numFmtId="0" fontId="32" fillId="2" borderId="2" xfId="0" applyFont="1" applyFill="1" applyBorder="1"/>
    <xf numFmtId="0" fontId="36" fillId="0" borderId="0" xfId="5" applyFont="1" applyAlignment="1">
      <alignment horizontal="center"/>
    </xf>
    <xf numFmtId="0" fontId="36" fillId="0" borderId="2" xfId="5" applyFont="1" applyBorder="1" applyAlignment="1">
      <alignment horizontal="center"/>
    </xf>
    <xf numFmtId="0" fontId="29" fillId="0" borderId="0" xfId="0" applyFont="1" applyFill="1" applyBorder="1"/>
    <xf numFmtId="1" fontId="29" fillId="0" borderId="0" xfId="0" applyNumberFormat="1" applyFont="1" applyFill="1" applyBorder="1"/>
    <xf numFmtId="0" fontId="30" fillId="0" borderId="0" xfId="0" applyFont="1" applyFill="1" applyBorder="1" applyAlignment="1"/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wrapText="1"/>
    </xf>
    <xf numFmtId="165" fontId="31" fillId="0" borderId="0" xfId="9" applyFont="1" applyFill="1" applyBorder="1" applyAlignment="1">
      <alignment horizontal="center" vertical="center" wrapText="1"/>
    </xf>
    <xf numFmtId="165" fontId="31" fillId="0" borderId="0" xfId="9" applyFont="1" applyFill="1" applyBorder="1" applyAlignment="1">
      <alignment horizontal="center"/>
    </xf>
    <xf numFmtId="1" fontId="31" fillId="0" borderId="0" xfId="9" applyNumberFormat="1" applyFont="1" applyFill="1" applyBorder="1" applyAlignment="1">
      <alignment horizontal="center"/>
    </xf>
    <xf numFmtId="165" fontId="31" fillId="0" borderId="0" xfId="9" applyFont="1" applyFill="1" applyBorder="1" applyAlignment="1">
      <alignment horizontal="left" wrapText="1"/>
    </xf>
    <xf numFmtId="165" fontId="31" fillId="0" borderId="0" xfId="9" applyFont="1" applyFill="1" applyBorder="1" applyAlignment="1">
      <alignment horizontal="left" vertical="center" wrapText="1"/>
    </xf>
    <xf numFmtId="165" fontId="35" fillId="11" borderId="0" xfId="9" applyFont="1" applyFill="1" applyBorder="1" applyAlignment="1"/>
    <xf numFmtId="0" fontId="33" fillId="11" borderId="0" xfId="0" applyFont="1" applyFill="1" applyBorder="1"/>
    <xf numFmtId="165" fontId="39" fillId="11" borderId="0" xfId="9" applyFont="1" applyFill="1" applyBorder="1" applyAlignment="1"/>
    <xf numFmtId="165" fontId="34" fillId="0" borderId="2" xfId="9" applyFont="1" applyFill="1" applyBorder="1" applyAlignment="1">
      <alignment horizontal="center"/>
    </xf>
    <xf numFmtId="165" fontId="34" fillId="0" borderId="2" xfId="9" applyFont="1" applyFill="1" applyBorder="1" applyAlignment="1">
      <alignment horizontal="center" wrapText="1"/>
    </xf>
    <xf numFmtId="0" fontId="2" fillId="0" borderId="0" xfId="64" applyFont="1" applyFill="1"/>
    <xf numFmtId="0" fontId="36" fillId="0" borderId="2" xfId="0" applyFont="1" applyFill="1" applyBorder="1" applyAlignment="1">
      <alignment horizontal="centerContinuous"/>
    </xf>
    <xf numFmtId="0" fontId="41" fillId="11" borderId="0" xfId="0" applyFont="1" applyFill="1" applyBorder="1"/>
    <xf numFmtId="166" fontId="42" fillId="0" borderId="0" xfId="0" applyNumberFormat="1" applyFont="1" applyFill="1" applyBorder="1"/>
    <xf numFmtId="165" fontId="33" fillId="0" borderId="0" xfId="9" applyFont="1" applyFill="1" applyAlignment="1">
      <alignment horizontal="center"/>
    </xf>
    <xf numFmtId="0" fontId="33" fillId="0" borderId="1" xfId="0" applyFont="1" applyFill="1" applyBorder="1" applyAlignment="1">
      <alignment horizontal="center" vertical="center" wrapText="1"/>
    </xf>
    <xf numFmtId="5" fontId="32" fillId="0" borderId="0" xfId="0" applyNumberFormat="1" applyFont="1" applyFill="1" applyBorder="1"/>
    <xf numFmtId="41" fontId="33" fillId="0" borderId="0" xfId="0" applyNumberFormat="1" applyFont="1"/>
    <xf numFmtId="173" fontId="33" fillId="0" borderId="6" xfId="2" applyNumberFormat="1" applyFont="1" applyFill="1" applyBorder="1"/>
    <xf numFmtId="0" fontId="32" fillId="0" borderId="0" xfId="0" applyFont="1" applyFill="1" applyBorder="1" applyAlignment="1">
      <alignment horizontal="center" wrapText="1"/>
    </xf>
    <xf numFmtId="171" fontId="29" fillId="0" borderId="0" xfId="0" applyNumberFormat="1" applyFont="1" applyFill="1" applyBorder="1"/>
    <xf numFmtId="166" fontId="36" fillId="0" borderId="0" xfId="0" applyNumberFormat="1" applyFont="1" applyFill="1" applyBorder="1"/>
    <xf numFmtId="166" fontId="36" fillId="3" borderId="0" xfId="0" applyNumberFormat="1" applyFont="1" applyFill="1" applyBorder="1"/>
    <xf numFmtId="173" fontId="36" fillId="0" borderId="6" xfId="2" applyNumberFormat="1" applyFont="1" applyFill="1" applyBorder="1"/>
    <xf numFmtId="44" fontId="36" fillId="0" borderId="6" xfId="2" applyFont="1" applyFill="1" applyBorder="1"/>
    <xf numFmtId="165" fontId="29" fillId="0" borderId="0" xfId="0" applyNumberFormat="1" applyFont="1" applyFill="1" applyBorder="1"/>
    <xf numFmtId="166" fontId="36" fillId="0" borderId="0" xfId="0" applyNumberFormat="1" applyFont="1" applyFill="1" applyBorder="1" applyAlignment="1">
      <alignment horizontal="right"/>
    </xf>
    <xf numFmtId="7" fontId="30" fillId="0" borderId="0" xfId="0" applyNumberFormat="1" applyFont="1" applyFill="1" applyBorder="1" applyAlignment="1"/>
    <xf numFmtId="170" fontId="33" fillId="0" borderId="0" xfId="0" applyNumberFormat="1" applyFont="1" applyFill="1" applyBorder="1"/>
    <xf numFmtId="37" fontId="33" fillId="0" borderId="0" xfId="0" applyNumberFormat="1" applyFont="1" applyFill="1" applyBorder="1"/>
    <xf numFmtId="171" fontId="33" fillId="0" borderId="0" xfId="0" applyNumberFormat="1" applyFont="1" applyFill="1" applyBorder="1"/>
    <xf numFmtId="171" fontId="36" fillId="0" borderId="0" xfId="0" applyNumberFormat="1" applyFont="1" applyFill="1" applyBorder="1"/>
    <xf numFmtId="7" fontId="36" fillId="0" borderId="0" xfId="0" applyNumberFormat="1" applyFont="1" applyFill="1" applyBorder="1"/>
    <xf numFmtId="172" fontId="36" fillId="0" borderId="0" xfId="0" applyNumberFormat="1" applyFont="1" applyFill="1" applyBorder="1"/>
    <xf numFmtId="170" fontId="32" fillId="0" borderId="2" xfId="0" applyNumberFormat="1" applyFont="1" applyFill="1" applyBorder="1"/>
    <xf numFmtId="0" fontId="33" fillId="0" borderId="2" xfId="0" applyFont="1" applyFill="1" applyBorder="1"/>
    <xf numFmtId="164" fontId="33" fillId="0" borderId="6" xfId="1" applyNumberFormat="1" applyFont="1" applyFill="1" applyBorder="1"/>
    <xf numFmtId="0" fontId="33" fillId="0" borderId="6" xfId="0" applyFont="1" applyFill="1" applyBorder="1" applyAlignment="1">
      <alignment horizontal="center" vertical="center" wrapText="1"/>
    </xf>
    <xf numFmtId="166" fontId="36" fillId="12" borderId="0" xfId="0" applyNumberFormat="1" applyFont="1" applyFill="1" applyBorder="1"/>
    <xf numFmtId="0" fontId="33" fillId="0" borderId="2" xfId="0" applyFont="1" applyFill="1" applyBorder="1" applyAlignment="1">
      <alignment horizontal="center" vertical="center" wrapText="1"/>
    </xf>
    <xf numFmtId="0" fontId="33" fillId="13" borderId="0" xfId="0" applyFont="1" applyFill="1" applyBorder="1"/>
    <xf numFmtId="165" fontId="31" fillId="13" borderId="0" xfId="9" applyFont="1" applyFill="1" applyBorder="1" applyAlignment="1">
      <alignment horizontal="center" vertical="center" wrapText="1"/>
    </xf>
    <xf numFmtId="165" fontId="31" fillId="13" borderId="0" xfId="9" applyFont="1" applyFill="1" applyBorder="1" applyAlignment="1">
      <alignment horizontal="center"/>
    </xf>
    <xf numFmtId="1" fontId="31" fillId="13" borderId="0" xfId="9" applyNumberFormat="1" applyFont="1" applyFill="1" applyBorder="1" applyAlignment="1">
      <alignment horizontal="center"/>
    </xf>
    <xf numFmtId="165" fontId="31" fillId="13" borderId="0" xfId="9" applyFont="1" applyFill="1" applyBorder="1" applyAlignment="1">
      <alignment horizontal="left" wrapText="1"/>
    </xf>
    <xf numFmtId="166" fontId="36" fillId="13" borderId="0" xfId="0" applyNumberFormat="1" applyFont="1" applyFill="1" applyBorder="1"/>
    <xf numFmtId="165" fontId="31" fillId="13" borderId="0" xfId="9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/>
    </xf>
    <xf numFmtId="42" fontId="36" fillId="0" borderId="0" xfId="2" applyNumberFormat="1" applyFont="1" applyFill="1" applyBorder="1" applyAlignment="1">
      <alignment horizontal="left"/>
    </xf>
    <xf numFmtId="10" fontId="36" fillId="0" borderId="0" xfId="0" applyNumberFormat="1" applyFont="1" applyFill="1" applyBorder="1" applyAlignment="1">
      <alignment horizontal="center"/>
    </xf>
    <xf numFmtId="10" fontId="36" fillId="0" borderId="0" xfId="0" quotePrefix="1" applyNumberFormat="1" applyFont="1" applyFill="1" applyBorder="1" applyAlignment="1">
      <alignment horizontal="center"/>
    </xf>
    <xf numFmtId="10" fontId="36" fillId="0" borderId="0" xfId="3" applyNumberFormat="1" applyFont="1" applyFill="1" applyBorder="1" applyAlignment="1">
      <alignment horizontal="center"/>
    </xf>
    <xf numFmtId="42" fontId="36" fillId="0" borderId="3" xfId="2" applyNumberFormat="1" applyFont="1" applyFill="1" applyBorder="1" applyAlignment="1">
      <alignment horizontal="left"/>
    </xf>
    <xf numFmtId="10" fontId="36" fillId="0" borderId="3" xfId="0" applyNumberFormat="1" applyFont="1" applyFill="1" applyBorder="1" applyAlignment="1">
      <alignment horizontal="center"/>
    </xf>
    <xf numFmtId="10" fontId="34" fillId="0" borderId="3" xfId="0" applyNumberFormat="1" applyFont="1" applyFill="1" applyBorder="1" applyAlignment="1">
      <alignment horizontal="center"/>
    </xf>
    <xf numFmtId="0" fontId="33" fillId="0" borderId="6" xfId="0" applyFont="1" applyFill="1" applyBorder="1"/>
    <xf numFmtId="0" fontId="33" fillId="0" borderId="0" xfId="0" quotePrefix="1" applyFont="1" applyFill="1" applyAlignment="1">
      <alignment horizontal="center"/>
    </xf>
    <xf numFmtId="0" fontId="33" fillId="0" borderId="2" xfId="0" applyFont="1" applyFill="1" applyBorder="1" applyAlignment="1">
      <alignment horizontal="center" wrapText="1"/>
    </xf>
    <xf numFmtId="165" fontId="33" fillId="0" borderId="2" xfId="9" applyFont="1" applyFill="1" applyBorder="1" applyAlignment="1">
      <alignment horizontal="center"/>
    </xf>
    <xf numFmtId="10" fontId="36" fillId="0" borderId="0" xfId="0" applyNumberFormat="1" applyFont="1" applyFill="1"/>
    <xf numFmtId="44" fontId="34" fillId="0" borderId="6" xfId="2" applyFont="1" applyFill="1" applyBorder="1"/>
    <xf numFmtId="164" fontId="36" fillId="0" borderId="6" xfId="1" applyNumberFormat="1" applyFont="1" applyFill="1" applyBorder="1"/>
    <xf numFmtId="0" fontId="33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6" fillId="0" borderId="0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wrapText="1"/>
    </xf>
    <xf numFmtId="0" fontId="36" fillId="0" borderId="2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left" indent="1"/>
    </xf>
    <xf numFmtId="0" fontId="36" fillId="0" borderId="2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4" fillId="0" borderId="3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left" wrapText="1" indent="1"/>
    </xf>
    <xf numFmtId="0" fontId="33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6" xfId="0" applyFont="1" applyFill="1" applyBorder="1" applyAlignment="1">
      <alignment horizontal="center" vertical="center"/>
    </xf>
  </cellXfs>
  <cellStyles count="65">
    <cellStyle name="˙˙˙˙˙˙˙˙˙˙˙˙˙˙˙˙˙˙˙˙˙˙˙˙˙˙˙˙˙˙˙˙˙˙˙˙˙˙˙˙˙_x0008_" xfId="10"/>
    <cellStyle name="Calculation 2" xfId="63"/>
    <cellStyle name="ColumnAttributeAbovePrompt" xfId="11"/>
    <cellStyle name="ColumnAttributePrompt" xfId="12"/>
    <cellStyle name="ColumnAttributeValue" xfId="13"/>
    <cellStyle name="ColumnHeadingPrompt" xfId="14"/>
    <cellStyle name="ColumnHeadingValue" xfId="15"/>
    <cellStyle name="Comma" xfId="1" builtinId="3"/>
    <cellStyle name="Comma 2" xfId="7"/>
    <cellStyle name="Comma 3" xfId="62"/>
    <cellStyle name="Comma0" xfId="16"/>
    <cellStyle name="Currency" xfId="2" builtinId="4"/>
    <cellStyle name="Currency 2" xfId="17"/>
    <cellStyle name="Currency 3" xfId="6"/>
    <cellStyle name="Currency 4" xfId="61"/>
    <cellStyle name="Currency0" xfId="18"/>
    <cellStyle name="Date" xfId="19"/>
    <cellStyle name="Euro" xfId="20"/>
    <cellStyle name="F2" xfId="21"/>
    <cellStyle name="F3" xfId="22"/>
    <cellStyle name="F4" xfId="23"/>
    <cellStyle name="F5" xfId="24"/>
    <cellStyle name="F6" xfId="25"/>
    <cellStyle name="F7" xfId="26"/>
    <cellStyle name="F8" xfId="27"/>
    <cellStyle name="Fixed" xfId="28"/>
    <cellStyle name="Input Cells" xfId="59"/>
    <cellStyle name="LineItemPrompt" xfId="29"/>
    <cellStyle name="LineItemValue" xfId="30"/>
    <cellStyle name="Normal" xfId="0" builtinId="0"/>
    <cellStyle name="Normal 2" xfId="9"/>
    <cellStyle name="Normal 3" xfId="31"/>
    <cellStyle name="Normal 4" xfId="5"/>
    <cellStyle name="Normal 8" xfId="64"/>
    <cellStyle name="Output Amounts" xfId="32"/>
    <cellStyle name="Output Column Headings" xfId="33"/>
    <cellStyle name="Output Line Items" xfId="34"/>
    <cellStyle name="Output Report Heading" xfId="35"/>
    <cellStyle name="Output Report Title" xfId="36"/>
    <cellStyle name="Percent" xfId="3" builtinId="5"/>
    <cellStyle name="Percent 2" xfId="4"/>
    <cellStyle name="Percent 3" xfId="8"/>
    <cellStyle name="ReportTitlePrompt" xfId="37"/>
    <cellStyle name="ReportTitleValue" xfId="38"/>
    <cellStyle name="RowAcctAbovePrompt" xfId="39"/>
    <cellStyle name="RowAcctSOBAbovePrompt" xfId="40"/>
    <cellStyle name="RowAcctSOBValue" xfId="41"/>
    <cellStyle name="RowAcctValue" xfId="42"/>
    <cellStyle name="RowAttrAbovePrompt" xfId="43"/>
    <cellStyle name="RowAttrValue" xfId="44"/>
    <cellStyle name="RowColSetAbovePrompt" xfId="45"/>
    <cellStyle name="RowColSetLeftPrompt" xfId="46"/>
    <cellStyle name="RowColSetValue" xfId="47"/>
    <cellStyle name="RowLeftPrompt" xfId="48"/>
    <cellStyle name="SampleUsingFormatMask" xfId="49"/>
    <cellStyle name="SampleWithNoFormatMask" xfId="50"/>
    <cellStyle name="STYL5 - Style5" xfId="51"/>
    <cellStyle name="STYL6 - Style6" xfId="52"/>
    <cellStyle name="STYLE1 - Style1" xfId="53"/>
    <cellStyle name="STYLE2 - Style2" xfId="54"/>
    <cellStyle name="STYLE3 - Style3" xfId="55"/>
    <cellStyle name="STYLE4 - Style4" xfId="56"/>
    <cellStyle name="Sub-total" xfId="60"/>
    <cellStyle name="Title: Minor" xfId="58"/>
    <cellStyle name="UploadThisRowValue" xfId="57"/>
  </cellStyles>
  <dxfs count="0"/>
  <tableStyles count="0" defaultTableStyle="TableStyleMedium2" defaultPivotStyle="PivotStyleLight16"/>
  <colors>
    <mruColors>
      <color rgb="FFFFDE7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28575</xdr:rowOff>
    </xdr:from>
    <xdr:to>
      <xdr:col>8</xdr:col>
      <xdr:colOff>342900</xdr:colOff>
      <xdr:row>5</xdr:row>
      <xdr:rowOff>104775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2971800" y="28575"/>
          <a:ext cx="2247900" cy="102870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Calibri"/>
            </a:rPr>
            <a:t>FILED</a:t>
          </a:r>
          <a:endParaRPr 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NOVEMBER 13, 2018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INDIANA UTILITY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REGULATORY COMMISSION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FF0000"/>
            </a:solidFill>
            <a:latin typeface="Calibri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DAVID\PSC\MA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05Plan\Utility%20Plan\Margin\100504%20Version%20of%20GM%202005%20Plan\KU-Whsle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05Plan\Utility%20Plan\Margin\100504%20Version%20of%20GM%202005%20Plan\KU-Whsle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Documents%20and%20Settings\e011661\Local%20Settings\Temporary%20Internet%20Files\OLK29\Rate%20Case%20KU%2012mosJune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WINDOWS\TEMP\1999\FACJAN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Financials\LG&amp;E\2008\lge0308re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06Plan\Utility%20Plan\Supporting%20Schedules\Gross%20Margin\Gross%20Margin%202006-2008%20Pl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RevRptg\Reports\Databas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Monthly%20Reporting\Tax%20Report\LGE\LGELedger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My%20Documents\BellarExhibi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WINNT\Profiles\e004977\Temporary%20Internet%20Files\OLK2D\Rate%20Case%20LGE%20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 List"/>
      <sheetName val="Support"/>
      <sheetName val="Report"/>
      <sheetName val="Cover"/>
      <sheetName val="dbase"/>
      <sheetName val="Invavg"/>
      <sheetName val="EGSpli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11">
          <cell r="K11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illingDetail"/>
      <sheetName val="KW_Report"/>
      <sheetName val="KWH_Report"/>
      <sheetName val="Rev_Report"/>
      <sheetName val="MW_Report"/>
      <sheetName val="MWH_Report"/>
      <sheetName val="ThousRev_Report"/>
    </sheetNames>
    <sheetDataSet>
      <sheetData sheetId="0" refreshError="1">
        <row r="5">
          <cell r="G5">
            <v>2004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"/>
      <sheetName val="KU Old"/>
      <sheetName val="CAP"/>
      <sheetName val="Ex 1"/>
      <sheetName val="Ex 2"/>
      <sheetName val="Ex 3"/>
      <sheetName val="Ex 4"/>
      <sheetName val="EX 5"/>
      <sheetName val="Ex 6"/>
      <sheetName val="Ex 7"/>
      <sheetName val="ROE-Electric"/>
      <sheetName val="1.00"/>
      <sheetName val="1.01"/>
      <sheetName val="1.02"/>
      <sheetName val="1.03"/>
      <sheetName val="1.04"/>
      <sheetName val="1.05"/>
      <sheetName val="1.06"/>
      <sheetName val="1.07"/>
      <sheetName val="ESM History-Final"/>
      <sheetName val="1.08"/>
      <sheetName val="FERC 449 Detail"/>
      <sheetName val="1.09"/>
      <sheetName val="DSM"/>
      <sheetName val="1.10"/>
      <sheetName val="1.11"/>
      <sheetName val="1.12"/>
      <sheetName val="1.12 (Sept2003)"/>
      <sheetName val="1.13"/>
      <sheetName val="1.14"/>
      <sheetName val="Storm (2)"/>
      <sheetName val="Storm"/>
      <sheetName val="1.15"/>
      <sheetName val="1.16"/>
      <sheetName val="1.17"/>
      <sheetName val="1.18"/>
      <sheetName val="OSS Margin (1998-2004)"/>
      <sheetName val="1.19"/>
      <sheetName val="1.20"/>
      <sheetName val="1.20 Gross"/>
      <sheetName val="1.21"/>
      <sheetName val="VDT"/>
      <sheetName val="RevDatabase"/>
      <sheetName val="1.22"/>
      <sheetName val="1.23"/>
      <sheetName val="1.24"/>
      <sheetName val="1.25"/>
      <sheetName val="1.26"/>
      <sheetName val="1.27"/>
      <sheetName val="1.28"/>
      <sheetName val="1.29"/>
      <sheetName val="1.30"/>
      <sheetName val="1.31"/>
      <sheetName val="1.32"/>
      <sheetName val="1.33"/>
      <sheetName val="1.34"/>
      <sheetName val="1.35"/>
      <sheetName val="1.36"/>
      <sheetName val="1.37"/>
      <sheetName val="1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C Fuel Calc. Adj (Past)"/>
      <sheetName val="OVEC Fuel Calc. Adj (Current)"/>
      <sheetName val="dbase"/>
      <sheetName val="Sheet1"/>
      <sheetName val="Rate"/>
      <sheetName val="Cost"/>
      <sheetName val="kwh"/>
      <sheetName val="ov-un"/>
      <sheetName val="FAC Recon "/>
      <sheetName val="Forced Out"/>
      <sheetName val="focrmc"/>
      <sheetName val="fotc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Index"/>
      <sheetName val="1"/>
      <sheetName val="2"/>
      <sheetName val="3"/>
      <sheetName val="4"/>
      <sheetName val="5"/>
      <sheetName val="6"/>
      <sheetName val="7-8"/>
      <sheetName val="9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CODE"/>
      <sheetName val="22"/>
      <sheetName val="23"/>
      <sheetName val="24"/>
      <sheetName val="25"/>
      <sheetName val="26"/>
      <sheetName val="27"/>
      <sheetName val="28"/>
      <sheetName val="28.1"/>
      <sheetName val="28.2"/>
      <sheetName val="29"/>
      <sheetName val="29.1"/>
      <sheetName val="29.2"/>
      <sheetName val="30"/>
      <sheetName val="31"/>
      <sheetName val="32"/>
      <sheetName val="33"/>
      <sheetName val="33.1"/>
      <sheetName val="33.2"/>
      <sheetName val="34"/>
      <sheetName val="34.1"/>
      <sheetName val="34.2"/>
      <sheetName val="34.3"/>
      <sheetName val="34.4"/>
      <sheetName val="35"/>
      <sheetName val="36"/>
      <sheetName val="37"/>
      <sheetName val="38"/>
      <sheetName val="39"/>
      <sheetName val="40"/>
      <sheetName val="41"/>
      <sheetName val="check"/>
      <sheetName val="units"/>
      <sheetName val="validations"/>
      <sheetName val="Index1"/>
      <sheetName val="d1"/>
      <sheetName val="d2"/>
      <sheetName val="d3"/>
      <sheetName val="d5"/>
      <sheetName val="d7-10"/>
      <sheetName val="d11"/>
      <sheetName val="d12-13"/>
      <sheetName val="d14-15"/>
      <sheetName val="d16"/>
      <sheetName val="d17"/>
      <sheetName val="d18"/>
      <sheetName val="d19"/>
      <sheetName val="d20"/>
      <sheetName val="d23-24"/>
      <sheetName val="d26"/>
      <sheetName val="d27"/>
      <sheetName val="d28"/>
      <sheetName val="d28.1"/>
      <sheetName val="d28.2"/>
      <sheetName val="d29"/>
      <sheetName val="d29.1"/>
      <sheetName val="d29.2"/>
      <sheetName val="d30"/>
      <sheetName val="d31"/>
      <sheetName val="d32"/>
      <sheetName val="d33a"/>
      <sheetName val="d33b"/>
      <sheetName val="d33.1"/>
      <sheetName val="d33.2"/>
      <sheetName val="d34a"/>
      <sheetName val="d34b"/>
      <sheetName val="d34.1"/>
      <sheetName val="d34.2"/>
      <sheetName val="d34.3"/>
      <sheetName val="d34.4"/>
      <sheetName val="d35a"/>
      <sheetName val="d35b"/>
      <sheetName val="d36"/>
      <sheetName val="d37"/>
      <sheetName val="d38"/>
      <sheetName val="d39"/>
      <sheetName val="d40"/>
      <sheetName val="d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 Tab"/>
      <sheetName val="LGE Gross Margin-Inc.Stmt"/>
      <sheetName val="KU Gross Margin -Inc.Stmt"/>
      <sheetName val="Combined Gross Margin-Inc.Stmt"/>
      <sheetName val="LGE Retail Margin"/>
      <sheetName val="KU Retail Margin"/>
      <sheetName val="ODP Retail Margin"/>
      <sheetName val="Total KU Retail Margin"/>
      <sheetName val="Combined Retail Margin"/>
      <sheetName val="LGE OSS Margin"/>
      <sheetName val="KU OSS Margin"/>
      <sheetName val="Combined OSS Margin"/>
      <sheetName val="LGE Rev by Comp"/>
      <sheetName val="KU Rev by Comp"/>
      <sheetName val="Combined Rev by Comp"/>
      <sheetName val="LGE Cost of Sales"/>
      <sheetName val="KU Cost of Sales"/>
      <sheetName val="Combined Cost of Sales"/>
      <sheetName val="LGE Sales"/>
      <sheetName val="KU Sales"/>
      <sheetName val="ODP Sales"/>
      <sheetName val="Combined KU &amp; ODP Sales"/>
      <sheetName val="LGE Base Electric Revenues"/>
      <sheetName val="KU Base Electric Revenues"/>
      <sheetName val="ODP Base Electric Revenues"/>
      <sheetName val="Municipals Base Electric Revs"/>
      <sheetName val="Rate Case"/>
      <sheetName val="LGE Base Fuel &amp; FAC"/>
      <sheetName val="KU Base Fuel &amp; FAC"/>
      <sheetName val="LGE Other Electric-Gas Revenues"/>
      <sheetName val="KU Other Electric Revenues"/>
      <sheetName val="LG&amp;E ECR"/>
      <sheetName val="KU ECR"/>
      <sheetName val="LG&amp;E VDT"/>
      <sheetName val="KU VDT"/>
      <sheetName val="LG&amp;E DSM"/>
      <sheetName val="KU DSM "/>
      <sheetName val="Merger Surcredit"/>
      <sheetName val="LGE Misc Rev"/>
      <sheetName val="KU Misc Rev"/>
      <sheetName val="LGE Revenue Average Price"/>
      <sheetName val="KU Revenue Average Price "/>
      <sheetName val="LGE Require &amp; Source"/>
      <sheetName val="KU Require &amp; Source"/>
      <sheetName val="LGE Coal"/>
      <sheetName val="KU Coal "/>
      <sheetName val="LGE Gas Margin"/>
      <sheetName val="LGE Gas Revenue Summary"/>
      <sheetName val="LGE Base Gas Revenues"/>
      <sheetName val="LGE GSC Revenues"/>
      <sheetName val="Combined Balance Sheet"/>
      <sheetName val="LGE Electric Comparison"/>
      <sheetName val="KU Electric Comparison"/>
      <sheetName val="Combined Electric Comparison"/>
      <sheetName val="LGE Gas Comparison"/>
      <sheetName val="LGE Budget Inputs"/>
      <sheetName val="KU Budget Inputs"/>
      <sheetName val="ODP Budget Inputs"/>
      <sheetName val="LGE Budget Upload-2005"/>
      <sheetName val="KU Budget Upload-2005"/>
      <sheetName val="KU Revenue Accounting"/>
      <sheetName val="KU Summary of S&amp;R"/>
      <sheetName val="GM KPI 2006"/>
      <sheetName val="Annual_LGE"/>
      <sheetName val="Gross Margin 2006-2008 Plan"/>
      <sheetName val="LGE Gas-Ultimate Cons"/>
      <sheetName val="Combined Summary"/>
      <sheetName val="LGE Comparison"/>
      <sheetName val="KU Comparison"/>
      <sheetName val="Combined LGE &amp; KU Comparison"/>
      <sheetName val="LGE Reven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Input"/>
      <sheetName val="RevDatabase"/>
      <sheetName val="BudgetDatabase"/>
      <sheetName val="KWHDistDatabase"/>
      <sheetName val="RevDatabase (2)"/>
    </sheetNames>
    <sheetDataSet>
      <sheetData sheetId="0"/>
      <sheetData sheetId="1">
        <row r="12">
          <cell r="M12">
            <v>38541.687344907405</v>
          </cell>
          <cell r="O12">
            <v>38541.690394560188</v>
          </cell>
          <cell r="AE12">
            <v>38553.463117129628</v>
          </cell>
        </row>
        <row r="19">
          <cell r="K19">
            <v>6</v>
          </cell>
          <cell r="AE19">
            <v>7</v>
          </cell>
        </row>
        <row r="21">
          <cell r="K21">
            <v>2005</v>
          </cell>
          <cell r="AE21">
            <v>2005</v>
          </cell>
        </row>
        <row r="30">
          <cell r="M30">
            <v>31</v>
          </cell>
        </row>
        <row r="43">
          <cell r="M43">
            <v>1</v>
          </cell>
        </row>
        <row r="44">
          <cell r="M44">
            <v>2</v>
          </cell>
        </row>
        <row r="45">
          <cell r="M45">
            <v>3</v>
          </cell>
        </row>
        <row r="48">
          <cell r="M48">
            <v>4</v>
          </cell>
        </row>
        <row r="49">
          <cell r="M49">
            <v>5</v>
          </cell>
        </row>
        <row r="50">
          <cell r="M50">
            <v>6</v>
          </cell>
        </row>
        <row r="51">
          <cell r="M51">
            <v>7</v>
          </cell>
        </row>
        <row r="52">
          <cell r="M52">
            <v>8</v>
          </cell>
        </row>
        <row r="55">
          <cell r="M55">
            <v>9</v>
          </cell>
        </row>
        <row r="56">
          <cell r="M56">
            <v>10</v>
          </cell>
        </row>
        <row r="57">
          <cell r="M57">
            <v>11</v>
          </cell>
        </row>
        <row r="58">
          <cell r="M58">
            <v>12</v>
          </cell>
        </row>
        <row r="59">
          <cell r="M59">
            <v>13</v>
          </cell>
        </row>
        <row r="62">
          <cell r="M62">
            <v>14</v>
          </cell>
        </row>
        <row r="63">
          <cell r="M63">
            <v>15</v>
          </cell>
        </row>
        <row r="64">
          <cell r="M64">
            <v>16</v>
          </cell>
        </row>
        <row r="65">
          <cell r="M65">
            <v>17</v>
          </cell>
        </row>
        <row r="66">
          <cell r="M66">
            <v>18</v>
          </cell>
        </row>
        <row r="70">
          <cell r="M70">
            <v>19</v>
          </cell>
        </row>
        <row r="71">
          <cell r="M71">
            <v>20</v>
          </cell>
        </row>
        <row r="100">
          <cell r="O100">
            <v>0</v>
          </cell>
          <cell r="Q100">
            <v>0</v>
          </cell>
        </row>
        <row r="110">
          <cell r="O110">
            <v>1.1800000000000001E-3</v>
          </cell>
          <cell r="Q110">
            <v>2.0129999999999999E-2</v>
          </cell>
        </row>
        <row r="116">
          <cell r="O116">
            <v>2.01E-2</v>
          </cell>
        </row>
        <row r="118">
          <cell r="O118">
            <v>-2.503E-2</v>
          </cell>
          <cell r="Q118">
            <v>-1.23E-3</v>
          </cell>
        </row>
        <row r="120">
          <cell r="O120">
            <v>0</v>
          </cell>
        </row>
        <row r="122">
          <cell r="O122">
            <v>-4.1000000000000003E-3</v>
          </cell>
        </row>
        <row r="133">
          <cell r="M133">
            <v>1909011000</v>
          </cell>
          <cell r="O133">
            <v>71598689</v>
          </cell>
        </row>
        <row r="136">
          <cell r="M136">
            <v>109879303</v>
          </cell>
          <cell r="O136">
            <v>4786499</v>
          </cell>
        </row>
        <row r="139">
          <cell r="O139">
            <v>68971241</v>
          </cell>
        </row>
        <row r="142">
          <cell r="O142">
            <v>4500</v>
          </cell>
        </row>
        <row r="151">
          <cell r="O151">
            <v>55618</v>
          </cell>
        </row>
        <row r="152">
          <cell r="O152">
            <v>54587</v>
          </cell>
        </row>
        <row r="153">
          <cell r="O153">
            <v>57093</v>
          </cell>
        </row>
        <row r="154">
          <cell r="O154">
            <v>55989</v>
          </cell>
        </row>
        <row r="155">
          <cell r="O155">
            <v>58583</v>
          </cell>
        </row>
        <row r="156">
          <cell r="O156">
            <v>72619</v>
          </cell>
        </row>
        <row r="157">
          <cell r="O157">
            <v>69053</v>
          </cell>
        </row>
        <row r="158">
          <cell r="O158">
            <v>70289</v>
          </cell>
        </row>
        <row r="159">
          <cell r="O159">
            <v>70745</v>
          </cell>
        </row>
        <row r="160">
          <cell r="O160">
            <v>69742</v>
          </cell>
        </row>
        <row r="161">
          <cell r="O161">
            <v>56625</v>
          </cell>
        </row>
        <row r="162">
          <cell r="O162">
            <v>56514</v>
          </cell>
        </row>
        <row r="163">
          <cell r="O163">
            <v>59021</v>
          </cell>
        </row>
        <row r="164">
          <cell r="O164">
            <v>70651</v>
          </cell>
        </row>
        <row r="165">
          <cell r="O165">
            <v>66257</v>
          </cell>
        </row>
        <row r="166">
          <cell r="O166">
            <v>61762</v>
          </cell>
        </row>
        <row r="167">
          <cell r="O167">
            <v>58610</v>
          </cell>
        </row>
        <row r="168">
          <cell r="O168">
            <v>51014</v>
          </cell>
        </row>
        <row r="169">
          <cell r="O169">
            <v>50094</v>
          </cell>
        </row>
        <row r="170">
          <cell r="O170">
            <v>61324</v>
          </cell>
        </row>
        <row r="171">
          <cell r="O171">
            <v>64326</v>
          </cell>
        </row>
        <row r="172">
          <cell r="O172">
            <v>68072</v>
          </cell>
        </row>
        <row r="173">
          <cell r="O173">
            <v>68409</v>
          </cell>
        </row>
        <row r="174">
          <cell r="O174">
            <v>69340</v>
          </cell>
        </row>
        <row r="175">
          <cell r="O175">
            <v>65399</v>
          </cell>
        </row>
        <row r="176">
          <cell r="O176">
            <v>62370</v>
          </cell>
        </row>
        <row r="177">
          <cell r="O177">
            <v>71963</v>
          </cell>
        </row>
        <row r="178">
          <cell r="O178">
            <v>92580</v>
          </cell>
        </row>
        <row r="179">
          <cell r="O179">
            <v>73612</v>
          </cell>
        </row>
        <row r="180">
          <cell r="O180">
            <v>75222</v>
          </cell>
        </row>
        <row r="259">
          <cell r="O259">
            <v>0</v>
          </cell>
        </row>
        <row r="262">
          <cell r="O262">
            <v>0</v>
          </cell>
        </row>
        <row r="265">
          <cell r="O265">
            <v>0</v>
          </cell>
        </row>
        <row r="268">
          <cell r="O268">
            <v>0</v>
          </cell>
        </row>
        <row r="269">
          <cell r="O269">
            <v>0</v>
          </cell>
        </row>
        <row r="271">
          <cell r="O271">
            <v>3500</v>
          </cell>
        </row>
        <row r="272">
          <cell r="O272">
            <v>13182.6</v>
          </cell>
        </row>
        <row r="274">
          <cell r="O274">
            <v>0</v>
          </cell>
        </row>
        <row r="277">
          <cell r="O277">
            <v>0</v>
          </cell>
        </row>
        <row r="280">
          <cell r="O280">
            <v>0</v>
          </cell>
        </row>
        <row r="283">
          <cell r="O283">
            <v>0</v>
          </cell>
        </row>
        <row r="296">
          <cell r="G296">
            <v>0</v>
          </cell>
          <cell r="I296">
            <v>0</v>
          </cell>
          <cell r="K296">
            <v>0</v>
          </cell>
          <cell r="M296">
            <v>0</v>
          </cell>
          <cell r="O296">
            <v>0</v>
          </cell>
          <cell r="Q296">
            <v>0</v>
          </cell>
        </row>
        <row r="306">
          <cell r="I306">
            <v>0</v>
          </cell>
          <cell r="K306">
            <v>0</v>
          </cell>
        </row>
        <row r="316">
          <cell r="K316">
            <v>0</v>
          </cell>
          <cell r="M316">
            <v>0</v>
          </cell>
          <cell r="O316">
            <v>0</v>
          </cell>
          <cell r="Q316">
            <v>0</v>
          </cell>
        </row>
        <row r="318">
          <cell r="K318">
            <v>0</v>
          </cell>
          <cell r="M318">
            <v>0</v>
          </cell>
          <cell r="O318">
            <v>0</v>
          </cell>
          <cell r="Q318">
            <v>0</v>
          </cell>
        </row>
        <row r="328">
          <cell r="K328">
            <v>0</v>
          </cell>
          <cell r="M328">
            <v>0</v>
          </cell>
        </row>
        <row r="330">
          <cell r="K330">
            <v>0</v>
          </cell>
          <cell r="M330">
            <v>0</v>
          </cell>
        </row>
        <row r="345">
          <cell r="M345">
            <v>0</v>
          </cell>
          <cell r="O345">
            <v>0</v>
          </cell>
        </row>
        <row r="347">
          <cell r="K347">
            <v>180189000</v>
          </cell>
          <cell r="M347">
            <v>0</v>
          </cell>
          <cell r="O347">
            <v>7692007.3200000003</v>
          </cell>
        </row>
        <row r="349">
          <cell r="K349">
            <v>0</v>
          </cell>
          <cell r="M349">
            <v>0</v>
          </cell>
          <cell r="O349">
            <v>0</v>
          </cell>
        </row>
        <row r="355">
          <cell r="K355">
            <v>145395000</v>
          </cell>
          <cell r="M355">
            <v>0</v>
          </cell>
          <cell r="O355">
            <v>5898152.6699999999</v>
          </cell>
        </row>
        <row r="362">
          <cell r="K362">
            <v>0</v>
          </cell>
          <cell r="M362">
            <v>0</v>
          </cell>
          <cell r="O362">
            <v>0</v>
          </cell>
        </row>
        <row r="364">
          <cell r="K364">
            <v>3622984</v>
          </cell>
          <cell r="M364">
            <v>0</v>
          </cell>
          <cell r="O364">
            <v>338534.34</v>
          </cell>
        </row>
        <row r="370">
          <cell r="K370">
            <v>0</v>
          </cell>
          <cell r="M370">
            <v>0</v>
          </cell>
          <cell r="O370">
            <v>0</v>
          </cell>
        </row>
        <row r="383">
          <cell r="M383">
            <v>0</v>
          </cell>
        </row>
        <row r="385">
          <cell r="M385">
            <v>0</v>
          </cell>
        </row>
        <row r="387">
          <cell r="M387">
            <v>0</v>
          </cell>
        </row>
        <row r="389">
          <cell r="O389">
            <v>0</v>
          </cell>
        </row>
        <row r="391">
          <cell r="M391">
            <v>0</v>
          </cell>
          <cell r="O391">
            <v>0</v>
          </cell>
        </row>
        <row r="406">
          <cell r="M406">
            <v>409909.69</v>
          </cell>
        </row>
        <row r="408">
          <cell r="M408">
            <v>201457.04</v>
          </cell>
        </row>
        <row r="410">
          <cell r="M410">
            <v>11913.36</v>
          </cell>
        </row>
        <row r="412">
          <cell r="M412">
            <v>35686.78</v>
          </cell>
        </row>
        <row r="414">
          <cell r="M414">
            <v>220.03</v>
          </cell>
        </row>
        <row r="416">
          <cell r="M416">
            <v>6.72</v>
          </cell>
        </row>
        <row r="418">
          <cell r="M418">
            <v>2.95</v>
          </cell>
        </row>
        <row r="424">
          <cell r="M424">
            <v>0</v>
          </cell>
        </row>
        <row r="433">
          <cell r="M433">
            <v>1220732.58</v>
          </cell>
          <cell r="O433">
            <v>10989.78</v>
          </cell>
        </row>
      </sheetData>
      <sheetData sheetId="2"/>
      <sheetData sheetId="3">
        <row r="5">
          <cell r="J5">
            <v>38504</v>
          </cell>
          <cell r="K5">
            <v>38473</v>
          </cell>
          <cell r="L5">
            <v>38443</v>
          </cell>
          <cell r="M5">
            <v>38412</v>
          </cell>
          <cell r="N5">
            <v>38384</v>
          </cell>
          <cell r="O5">
            <v>38353</v>
          </cell>
          <cell r="P5">
            <v>38322</v>
          </cell>
          <cell r="Q5">
            <v>38292</v>
          </cell>
          <cell r="R5">
            <v>38261</v>
          </cell>
          <cell r="S5">
            <v>38231</v>
          </cell>
          <cell r="T5">
            <v>38200</v>
          </cell>
          <cell r="U5">
            <v>38169</v>
          </cell>
          <cell r="V5">
            <v>38139</v>
          </cell>
          <cell r="W5">
            <v>38108</v>
          </cell>
          <cell r="X5">
            <v>38078</v>
          </cell>
          <cell r="Y5">
            <v>38047</v>
          </cell>
          <cell r="Z5">
            <v>38018</v>
          </cell>
          <cell r="AA5">
            <v>37987</v>
          </cell>
          <cell r="AB5">
            <v>37956</v>
          </cell>
          <cell r="AC5">
            <v>37926</v>
          </cell>
          <cell r="AD5">
            <v>37895</v>
          </cell>
          <cell r="AE5">
            <v>37865</v>
          </cell>
          <cell r="AF5">
            <v>37834</v>
          </cell>
          <cell r="AG5">
            <v>37803</v>
          </cell>
          <cell r="AH5">
            <v>37773</v>
          </cell>
          <cell r="AJ5">
            <v>38473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</row>
        <row r="8"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</row>
        <row r="10"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</row>
        <row r="14"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</row>
        <row r="17"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</row>
        <row r="20"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</row>
        <row r="21"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</row>
        <row r="22"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</row>
        <row r="23"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</row>
        <row r="24"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</row>
        <row r="25"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</row>
        <row r="27"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</row>
        <row r="31"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</row>
        <row r="40">
          <cell r="J40">
            <v>419185869</v>
          </cell>
          <cell r="K40">
            <v>348705654</v>
          </cell>
          <cell r="L40">
            <v>445763677</v>
          </cell>
          <cell r="M40">
            <v>501016562</v>
          </cell>
          <cell r="N40">
            <v>569345574</v>
          </cell>
          <cell r="O40">
            <v>697156928</v>
          </cell>
          <cell r="P40">
            <v>338833591</v>
          </cell>
          <cell r="Q40">
            <v>247369974</v>
          </cell>
          <cell r="R40">
            <v>234302586</v>
          </cell>
          <cell r="S40">
            <v>348643287</v>
          </cell>
          <cell r="T40">
            <v>378399000</v>
          </cell>
          <cell r="U40">
            <v>386762447</v>
          </cell>
          <cell r="V40">
            <v>294265744</v>
          </cell>
          <cell r="W40">
            <v>231025040</v>
          </cell>
          <cell r="X40">
            <v>274732486</v>
          </cell>
          <cell r="Y40">
            <v>323105410</v>
          </cell>
          <cell r="Z40">
            <v>370514475</v>
          </cell>
          <cell r="AA40">
            <v>435684653</v>
          </cell>
          <cell r="AB40">
            <v>325161377</v>
          </cell>
          <cell r="AC40">
            <v>232496144</v>
          </cell>
          <cell r="AD40">
            <v>237819479</v>
          </cell>
          <cell r="AE40">
            <v>325651647</v>
          </cell>
          <cell r="AF40">
            <v>386600461</v>
          </cell>
          <cell r="AG40">
            <v>367706272</v>
          </cell>
          <cell r="AH40">
            <v>285560751</v>
          </cell>
          <cell r="AJ40">
            <v>348705654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187017460</v>
          </cell>
          <cell r="Q41">
            <v>130677260</v>
          </cell>
          <cell r="R41">
            <v>105630697</v>
          </cell>
          <cell r="S41">
            <v>145665870</v>
          </cell>
          <cell r="T41">
            <v>158019901</v>
          </cell>
          <cell r="U41">
            <v>163493490</v>
          </cell>
          <cell r="V41">
            <v>130265199</v>
          </cell>
          <cell r="W41">
            <v>107535448</v>
          </cell>
          <cell r="X41">
            <v>147043134</v>
          </cell>
          <cell r="Y41">
            <v>183285426</v>
          </cell>
          <cell r="Z41">
            <v>212355642</v>
          </cell>
          <cell r="AA41">
            <v>252839460</v>
          </cell>
          <cell r="AB41">
            <v>176380963</v>
          </cell>
          <cell r="AC41">
            <v>122982733</v>
          </cell>
          <cell r="AD41">
            <v>110735254</v>
          </cell>
          <cell r="AE41">
            <v>137713282</v>
          </cell>
          <cell r="AF41">
            <v>161900687</v>
          </cell>
          <cell r="AG41">
            <v>155843395</v>
          </cell>
          <cell r="AH41">
            <v>126018785</v>
          </cell>
          <cell r="AJ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47246145</v>
          </cell>
          <cell r="Q42">
            <v>40186287</v>
          </cell>
          <cell r="R42">
            <v>41619926</v>
          </cell>
          <cell r="S42">
            <v>49389991</v>
          </cell>
          <cell r="T42">
            <v>48417009</v>
          </cell>
          <cell r="U42">
            <v>48270259</v>
          </cell>
          <cell r="V42">
            <v>43695002</v>
          </cell>
          <cell r="W42">
            <v>38110692</v>
          </cell>
          <cell r="X42">
            <v>41573683</v>
          </cell>
          <cell r="Y42">
            <v>44536855</v>
          </cell>
          <cell r="Z42">
            <v>48292708</v>
          </cell>
          <cell r="AA42">
            <v>53736782</v>
          </cell>
          <cell r="AB42">
            <v>45298617</v>
          </cell>
          <cell r="AC42">
            <v>39756532</v>
          </cell>
          <cell r="AD42">
            <v>40417272</v>
          </cell>
          <cell r="AE42">
            <v>47624041</v>
          </cell>
          <cell r="AF42">
            <v>48928479</v>
          </cell>
          <cell r="AG42">
            <v>47279397</v>
          </cell>
          <cell r="AH42">
            <v>42290163</v>
          </cell>
          <cell r="AJ42">
            <v>0</v>
          </cell>
        </row>
        <row r="43">
          <cell r="J43">
            <v>372380652</v>
          </cell>
          <cell r="K43">
            <v>324280804</v>
          </cell>
          <cell r="L43">
            <v>317049048</v>
          </cell>
          <cell r="M43">
            <v>328417951</v>
          </cell>
          <cell r="N43">
            <v>347166583</v>
          </cell>
          <cell r="O43">
            <v>381363518</v>
          </cell>
          <cell r="P43">
            <v>293808944</v>
          </cell>
          <cell r="Q43">
            <v>265077677</v>
          </cell>
          <cell r="R43">
            <v>291077918</v>
          </cell>
          <cell r="S43">
            <v>349085244</v>
          </cell>
          <cell r="T43">
            <v>342282631</v>
          </cell>
          <cell r="U43">
            <v>354059066</v>
          </cell>
          <cell r="V43">
            <v>313710971</v>
          </cell>
          <cell r="W43">
            <v>274988572</v>
          </cell>
          <cell r="X43">
            <v>268458345</v>
          </cell>
          <cell r="Y43">
            <v>271136290</v>
          </cell>
          <cell r="Z43">
            <v>286022529</v>
          </cell>
          <cell r="AA43">
            <v>309144140</v>
          </cell>
          <cell r="AB43">
            <v>295817234</v>
          </cell>
          <cell r="AC43">
            <v>268684707</v>
          </cell>
          <cell r="AD43">
            <v>284450933</v>
          </cell>
          <cell r="AE43">
            <v>337248054</v>
          </cell>
          <cell r="AF43">
            <v>350751861</v>
          </cell>
          <cell r="AG43">
            <v>348604623</v>
          </cell>
          <cell r="AH43">
            <v>314645846</v>
          </cell>
          <cell r="AJ43">
            <v>324280804</v>
          </cell>
        </row>
        <row r="44">
          <cell r="J44">
            <v>458061348</v>
          </cell>
          <cell r="K44">
            <v>444606417</v>
          </cell>
          <cell r="L44">
            <v>422222985</v>
          </cell>
          <cell r="M44">
            <v>427612535</v>
          </cell>
          <cell r="N44">
            <v>428298939</v>
          </cell>
          <cell r="O44">
            <v>426048278</v>
          </cell>
          <cell r="P44">
            <v>458919475</v>
          </cell>
          <cell r="Q44">
            <v>453189558</v>
          </cell>
          <cell r="R44">
            <v>456071954</v>
          </cell>
          <cell r="S44">
            <v>499347424</v>
          </cell>
          <cell r="T44">
            <v>461003541</v>
          </cell>
          <cell r="U44">
            <v>462838983</v>
          </cell>
          <cell r="V44">
            <v>464770845</v>
          </cell>
          <cell r="W44">
            <v>451662695</v>
          </cell>
          <cell r="X44">
            <v>440391952</v>
          </cell>
          <cell r="Y44">
            <v>424591402</v>
          </cell>
          <cell r="Z44">
            <v>429479422</v>
          </cell>
          <cell r="AA44">
            <v>420144187</v>
          </cell>
          <cell r="AB44">
            <v>436070806</v>
          </cell>
          <cell r="AC44">
            <v>438159483</v>
          </cell>
          <cell r="AD44">
            <v>449486108</v>
          </cell>
          <cell r="AE44">
            <v>471797149</v>
          </cell>
          <cell r="AF44">
            <v>464635083</v>
          </cell>
          <cell r="AG44">
            <v>454449553</v>
          </cell>
          <cell r="AH44">
            <v>459414836</v>
          </cell>
          <cell r="AJ44">
            <v>444606417</v>
          </cell>
        </row>
        <row r="45">
          <cell r="J45">
            <v>41051753</v>
          </cell>
          <cell r="K45">
            <v>40464689</v>
          </cell>
          <cell r="L45">
            <v>44400053</v>
          </cell>
          <cell r="M45">
            <v>47524035</v>
          </cell>
          <cell r="N45">
            <v>47036276</v>
          </cell>
          <cell r="O45">
            <v>49062950</v>
          </cell>
          <cell r="P45">
            <v>46726057</v>
          </cell>
          <cell r="Q45">
            <v>45725982</v>
          </cell>
          <cell r="R45">
            <v>41653502</v>
          </cell>
          <cell r="S45">
            <v>43540838</v>
          </cell>
          <cell r="T45">
            <v>41471734</v>
          </cell>
          <cell r="U45">
            <v>37636971</v>
          </cell>
          <cell r="V45">
            <v>43029626</v>
          </cell>
          <cell r="W45">
            <v>40748396</v>
          </cell>
          <cell r="X45">
            <v>45915756</v>
          </cell>
          <cell r="Y45">
            <v>48922730</v>
          </cell>
          <cell r="Z45">
            <v>48620235</v>
          </cell>
          <cell r="AA45">
            <v>50986883</v>
          </cell>
          <cell r="AB45">
            <v>44827516</v>
          </cell>
          <cell r="AC45">
            <v>43922254</v>
          </cell>
          <cell r="AD45">
            <v>40646644</v>
          </cell>
          <cell r="AE45">
            <v>41312924</v>
          </cell>
          <cell r="AF45">
            <v>41079125</v>
          </cell>
          <cell r="AG45">
            <v>35841365</v>
          </cell>
          <cell r="AH45">
            <v>41919123</v>
          </cell>
          <cell r="AJ45">
            <v>40464689</v>
          </cell>
        </row>
        <row r="46">
          <cell r="J46">
            <v>4262471</v>
          </cell>
          <cell r="K46">
            <v>4188599</v>
          </cell>
          <cell r="L46">
            <v>4576520</v>
          </cell>
          <cell r="M46">
            <v>5116286</v>
          </cell>
          <cell r="N46">
            <v>5106227</v>
          </cell>
          <cell r="O46">
            <v>5886500</v>
          </cell>
          <cell r="P46">
            <v>6100235</v>
          </cell>
          <cell r="Q46">
            <v>5559259</v>
          </cell>
          <cell r="R46">
            <v>5248977</v>
          </cell>
          <cell r="S46">
            <v>4857934</v>
          </cell>
          <cell r="T46">
            <v>4326706</v>
          </cell>
          <cell r="U46">
            <v>4270886</v>
          </cell>
          <cell r="V46">
            <v>4058532</v>
          </cell>
          <cell r="W46">
            <v>4076931</v>
          </cell>
          <cell r="X46">
            <v>4498007</v>
          </cell>
          <cell r="Y46">
            <v>5068226</v>
          </cell>
          <cell r="Z46">
            <v>5099089</v>
          </cell>
          <cell r="AA46">
            <v>5586954</v>
          </cell>
          <cell r="AB46">
            <v>6475862</v>
          </cell>
          <cell r="AC46">
            <v>5754170</v>
          </cell>
          <cell r="AD46">
            <v>5380564</v>
          </cell>
          <cell r="AE46">
            <v>4815634</v>
          </cell>
          <cell r="AF46">
            <v>4515600</v>
          </cell>
          <cell r="AG46">
            <v>4347822</v>
          </cell>
          <cell r="AH46">
            <v>4219468</v>
          </cell>
          <cell r="AJ46">
            <v>4188599</v>
          </cell>
        </row>
        <row r="47">
          <cell r="J47">
            <v>125487281</v>
          </cell>
          <cell r="K47">
            <v>113342398</v>
          </cell>
          <cell r="L47">
            <v>108088969</v>
          </cell>
          <cell r="M47">
            <v>109633801</v>
          </cell>
          <cell r="N47">
            <v>116675357</v>
          </cell>
          <cell r="O47">
            <v>121239038</v>
          </cell>
          <cell r="P47">
            <v>112691610</v>
          </cell>
          <cell r="Q47">
            <v>102228229</v>
          </cell>
          <cell r="R47">
            <v>115200135</v>
          </cell>
          <cell r="S47">
            <v>144121891</v>
          </cell>
          <cell r="T47">
            <v>129564720</v>
          </cell>
          <cell r="U47">
            <v>133066066</v>
          </cell>
          <cell r="V47">
            <v>120648071</v>
          </cell>
          <cell r="W47">
            <v>107652260</v>
          </cell>
          <cell r="X47">
            <v>105198162</v>
          </cell>
          <cell r="Y47">
            <v>107745101</v>
          </cell>
          <cell r="Z47">
            <v>112111053</v>
          </cell>
          <cell r="AA47">
            <v>114687368</v>
          </cell>
          <cell r="AB47">
            <v>114672698</v>
          </cell>
          <cell r="AC47">
            <v>102604299</v>
          </cell>
          <cell r="AD47">
            <v>113731529</v>
          </cell>
          <cell r="AE47">
            <v>139719175</v>
          </cell>
          <cell r="AF47">
            <v>131312225</v>
          </cell>
          <cell r="AG47">
            <v>130832395</v>
          </cell>
          <cell r="AH47">
            <v>118066259</v>
          </cell>
          <cell r="AJ47">
            <v>113342398</v>
          </cell>
        </row>
        <row r="48">
          <cell r="J48">
            <v>7328650</v>
          </cell>
          <cell r="K48">
            <v>6469062</v>
          </cell>
          <cell r="L48">
            <v>6792070</v>
          </cell>
          <cell r="M48">
            <v>6881070</v>
          </cell>
          <cell r="N48">
            <v>7269258</v>
          </cell>
          <cell r="O48">
            <v>7914433</v>
          </cell>
          <cell r="P48">
            <v>7079236</v>
          </cell>
          <cell r="Q48">
            <v>6357690</v>
          </cell>
          <cell r="R48">
            <v>6642771</v>
          </cell>
          <cell r="S48">
            <v>7389553</v>
          </cell>
          <cell r="T48">
            <v>6971102</v>
          </cell>
          <cell r="U48">
            <v>7565122</v>
          </cell>
          <cell r="V48">
            <v>6949076</v>
          </cell>
          <cell r="W48">
            <v>6410850</v>
          </cell>
          <cell r="X48">
            <v>6695783</v>
          </cell>
          <cell r="Y48">
            <v>6747031</v>
          </cell>
          <cell r="Z48">
            <v>7199795</v>
          </cell>
          <cell r="AA48">
            <v>7768520</v>
          </cell>
          <cell r="AB48">
            <v>7369886</v>
          </cell>
          <cell r="AC48">
            <v>6658170</v>
          </cell>
          <cell r="AD48">
            <v>6805989</v>
          </cell>
          <cell r="AE48">
            <v>7386413</v>
          </cell>
          <cell r="AF48">
            <v>7203842</v>
          </cell>
          <cell r="AG48">
            <v>7939602</v>
          </cell>
          <cell r="AH48">
            <v>7056039</v>
          </cell>
          <cell r="AJ48">
            <v>6469062</v>
          </cell>
        </row>
        <row r="49">
          <cell r="J49">
            <v>183979876</v>
          </cell>
          <cell r="K49">
            <v>155410564</v>
          </cell>
          <cell r="L49">
            <v>143248112</v>
          </cell>
          <cell r="M49">
            <v>155191874</v>
          </cell>
          <cell r="N49">
            <v>148130189</v>
          </cell>
          <cell r="O49">
            <v>167978825</v>
          </cell>
          <cell r="P49">
            <v>165283240</v>
          </cell>
          <cell r="Q49">
            <v>147678143</v>
          </cell>
          <cell r="R49">
            <v>151622300</v>
          </cell>
          <cell r="S49">
            <v>170317962</v>
          </cell>
          <cell r="T49">
            <v>206103593</v>
          </cell>
          <cell r="U49">
            <v>206577568</v>
          </cell>
          <cell r="V49">
            <v>185328431</v>
          </cell>
          <cell r="W49">
            <v>156323385</v>
          </cell>
          <cell r="X49">
            <v>144067280</v>
          </cell>
          <cell r="Y49">
            <v>156153907</v>
          </cell>
          <cell r="Z49">
            <v>148886597</v>
          </cell>
          <cell r="AA49">
            <v>169171204</v>
          </cell>
          <cell r="AB49">
            <v>160730705</v>
          </cell>
          <cell r="AC49">
            <v>145186498</v>
          </cell>
          <cell r="AD49">
            <v>145552985</v>
          </cell>
          <cell r="AE49">
            <v>160928684</v>
          </cell>
          <cell r="AF49">
            <v>197224462</v>
          </cell>
          <cell r="AG49">
            <v>197887348</v>
          </cell>
          <cell r="AH49">
            <v>177593886</v>
          </cell>
          <cell r="AJ49">
            <v>155410564</v>
          </cell>
        </row>
        <row r="50">
          <cell r="J50">
            <v>47416165</v>
          </cell>
          <cell r="K50">
            <v>30440713</v>
          </cell>
          <cell r="L50">
            <v>22512344</v>
          </cell>
          <cell r="M50">
            <v>92175162</v>
          </cell>
          <cell r="N50">
            <v>24038192</v>
          </cell>
          <cell r="O50">
            <v>65549101</v>
          </cell>
          <cell r="P50">
            <v>39038402</v>
          </cell>
          <cell r="Q50">
            <v>28193420</v>
          </cell>
          <cell r="R50">
            <v>101363630</v>
          </cell>
          <cell r="S50">
            <v>105870609</v>
          </cell>
          <cell r="T50">
            <v>90807833</v>
          </cell>
          <cell r="U50">
            <v>75762478</v>
          </cell>
          <cell r="V50">
            <v>96792375</v>
          </cell>
          <cell r="W50">
            <v>74579615</v>
          </cell>
          <cell r="X50">
            <v>5032100</v>
          </cell>
          <cell r="Y50">
            <v>12132019</v>
          </cell>
          <cell r="Z50">
            <v>8176886</v>
          </cell>
          <cell r="AA50">
            <v>33597823</v>
          </cell>
          <cell r="AB50">
            <v>191745071</v>
          </cell>
          <cell r="AC50">
            <v>168343361</v>
          </cell>
          <cell r="AD50">
            <v>108029900</v>
          </cell>
          <cell r="AE50">
            <v>126664640</v>
          </cell>
          <cell r="AF50">
            <v>120205704</v>
          </cell>
          <cell r="AG50">
            <v>136637911</v>
          </cell>
          <cell r="AH50">
            <v>195872184</v>
          </cell>
          <cell r="AJ50">
            <v>30440713</v>
          </cell>
        </row>
        <row r="51">
          <cell r="J51">
            <v>175947600</v>
          </cell>
          <cell r="K51">
            <v>185927700</v>
          </cell>
          <cell r="L51">
            <v>252458500</v>
          </cell>
          <cell r="M51">
            <v>361648800</v>
          </cell>
          <cell r="N51">
            <v>338225200</v>
          </cell>
          <cell r="O51">
            <v>382468700</v>
          </cell>
          <cell r="P51">
            <v>306898500</v>
          </cell>
          <cell r="Q51">
            <v>229405800</v>
          </cell>
          <cell r="R51">
            <v>239473700</v>
          </cell>
          <cell r="S51">
            <v>160869100</v>
          </cell>
          <cell r="T51">
            <v>91884000</v>
          </cell>
          <cell r="U51">
            <v>95087000</v>
          </cell>
          <cell r="V51">
            <v>122015000</v>
          </cell>
          <cell r="W51">
            <v>215816700</v>
          </cell>
          <cell r="X51">
            <v>60980400</v>
          </cell>
          <cell r="Y51">
            <v>114610400</v>
          </cell>
          <cell r="Z51">
            <v>201787700</v>
          </cell>
          <cell r="AA51">
            <v>305303400</v>
          </cell>
          <cell r="AB51">
            <v>298712200</v>
          </cell>
          <cell r="AC51">
            <v>216386900</v>
          </cell>
          <cell r="AD51">
            <v>117517800</v>
          </cell>
          <cell r="AE51">
            <v>196707500</v>
          </cell>
          <cell r="AF51">
            <v>172321200</v>
          </cell>
          <cell r="AG51">
            <v>177123200</v>
          </cell>
          <cell r="AH51">
            <v>213774200</v>
          </cell>
          <cell r="AJ51">
            <v>185927700</v>
          </cell>
        </row>
        <row r="53">
          <cell r="J53">
            <v>20464919.199999999</v>
          </cell>
          <cell r="K53">
            <v>17365725.25</v>
          </cell>
          <cell r="L53">
            <v>21638095</v>
          </cell>
          <cell r="M53">
            <v>24070398.18</v>
          </cell>
          <cell r="N53">
            <v>27076220.32</v>
          </cell>
          <cell r="O53">
            <v>32710652.719999999</v>
          </cell>
          <cell r="P53">
            <v>16235936.130000001</v>
          </cell>
          <cell r="Q53">
            <v>12499764.76</v>
          </cell>
          <cell r="R53">
            <v>11846860.26</v>
          </cell>
          <cell r="S53">
            <v>16936580.149999999</v>
          </cell>
          <cell r="T53">
            <v>18296121.940000001</v>
          </cell>
          <cell r="U53">
            <v>18766331.129999999</v>
          </cell>
          <cell r="V53">
            <v>13809638.060000001</v>
          </cell>
          <cell r="W53">
            <v>10828554.73</v>
          </cell>
          <cell r="X53">
            <v>12787200.060000001</v>
          </cell>
          <cell r="Y53">
            <v>14573396.93</v>
          </cell>
          <cell r="Z53">
            <v>16416466.359999999</v>
          </cell>
          <cell r="AA53">
            <v>18968768.629999999</v>
          </cell>
          <cell r="AB53">
            <v>13553577.619999999</v>
          </cell>
          <cell r="AC53">
            <v>10145911.52</v>
          </cell>
          <cell r="AD53">
            <v>10416325.800000001</v>
          </cell>
          <cell r="AE53">
            <v>13671137.43</v>
          </cell>
          <cell r="AF53">
            <v>16103841.15</v>
          </cell>
          <cell r="AG53">
            <v>15363798</v>
          </cell>
          <cell r="AH53">
            <v>12201239.01</v>
          </cell>
          <cell r="AJ53">
            <v>17365725.25</v>
          </cell>
        </row>
        <row r="54"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8597090.8499999996</v>
          </cell>
          <cell r="Q54">
            <v>6347891.0099999998</v>
          </cell>
          <cell r="R54">
            <v>5254660.68</v>
          </cell>
          <cell r="S54">
            <v>7040740.7300000004</v>
          </cell>
          <cell r="T54">
            <v>7614788.9100000001</v>
          </cell>
          <cell r="U54">
            <v>7897212.2199999997</v>
          </cell>
          <cell r="V54">
            <v>6062836.1699999999</v>
          </cell>
          <cell r="W54">
            <v>4954184.3</v>
          </cell>
          <cell r="X54">
            <v>6589052.0300000003</v>
          </cell>
          <cell r="Y54">
            <v>7916898.7599999998</v>
          </cell>
          <cell r="Z54">
            <v>9019161.6899999995</v>
          </cell>
          <cell r="AA54">
            <v>10584124.810000001</v>
          </cell>
          <cell r="AB54">
            <v>7062666.4699999997</v>
          </cell>
          <cell r="AC54">
            <v>5167909.67</v>
          </cell>
          <cell r="AD54">
            <v>4739439.1900000004</v>
          </cell>
          <cell r="AE54">
            <v>5712556.54</v>
          </cell>
          <cell r="AF54">
            <v>6666988.6299999999</v>
          </cell>
          <cell r="AG54">
            <v>6438229.75</v>
          </cell>
          <cell r="AH54">
            <v>5306957.99</v>
          </cell>
          <cell r="AJ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2476991.7999999998</v>
          </cell>
          <cell r="Q55">
            <v>2166741.9500000002</v>
          </cell>
          <cell r="R55">
            <v>2213519.6800000002</v>
          </cell>
          <cell r="S55">
            <v>2554650.6800000002</v>
          </cell>
          <cell r="T55">
            <v>2508296.89</v>
          </cell>
          <cell r="U55">
            <v>2520785.88</v>
          </cell>
          <cell r="V55">
            <v>2144159.11</v>
          </cell>
          <cell r="W55">
            <v>1878857.98</v>
          </cell>
          <cell r="X55">
            <v>2081555.91</v>
          </cell>
          <cell r="Y55">
            <v>2205114.86</v>
          </cell>
          <cell r="Z55">
            <v>2356621.9900000002</v>
          </cell>
          <cell r="AA55">
            <v>2566479.7999999998</v>
          </cell>
          <cell r="AB55">
            <v>2053377.71</v>
          </cell>
          <cell r="AC55">
            <v>1846341.8</v>
          </cell>
          <cell r="AD55">
            <v>1863665.61</v>
          </cell>
          <cell r="AE55">
            <v>2122990.71</v>
          </cell>
          <cell r="AF55">
            <v>2180389.6</v>
          </cell>
          <cell r="AG55">
            <v>2124817.77</v>
          </cell>
          <cell r="AH55">
            <v>1914698.84</v>
          </cell>
          <cell r="AJ55">
            <v>0</v>
          </cell>
        </row>
        <row r="56">
          <cell r="J56">
            <v>16762352.449999999</v>
          </cell>
          <cell r="K56">
            <v>15308596.16</v>
          </cell>
          <cell r="L56">
            <v>15214367.99</v>
          </cell>
          <cell r="M56">
            <v>15689268.09</v>
          </cell>
          <cell r="N56">
            <v>16449577.039999999</v>
          </cell>
          <cell r="O56">
            <v>17457219.140000001</v>
          </cell>
          <cell r="P56">
            <v>13614619.1</v>
          </cell>
          <cell r="Q56">
            <v>12426107.529999999</v>
          </cell>
          <cell r="R56">
            <v>13444904.050000001</v>
          </cell>
          <cell r="S56">
            <v>15716397.289999999</v>
          </cell>
          <cell r="T56">
            <v>15467415.310000001</v>
          </cell>
          <cell r="U56">
            <v>15925212.710000001</v>
          </cell>
          <cell r="V56">
            <v>13397413.109999999</v>
          </cell>
          <cell r="W56">
            <v>11725292.460000001</v>
          </cell>
          <cell r="X56">
            <v>11796703.73</v>
          </cell>
          <cell r="Y56">
            <v>11884037</v>
          </cell>
          <cell r="Z56">
            <v>12421394.130000001</v>
          </cell>
          <cell r="AA56">
            <v>13020573.310000001</v>
          </cell>
          <cell r="AB56">
            <v>11786006.59</v>
          </cell>
          <cell r="AC56">
            <v>10807855.85</v>
          </cell>
          <cell r="AD56">
            <v>11334372.619999999</v>
          </cell>
          <cell r="AE56">
            <v>13056567.27</v>
          </cell>
          <cell r="AF56">
            <v>13629194.84</v>
          </cell>
          <cell r="AG56">
            <v>13486996.960000001</v>
          </cell>
          <cell r="AH56">
            <v>12382154.48</v>
          </cell>
          <cell r="AJ56">
            <v>15308596.16</v>
          </cell>
        </row>
        <row r="57">
          <cell r="J57">
            <v>15161827.52</v>
          </cell>
          <cell r="K57">
            <v>14922702.85</v>
          </cell>
          <cell r="L57">
            <v>14434318.5</v>
          </cell>
          <cell r="M57">
            <v>14553985.210000001</v>
          </cell>
          <cell r="N57">
            <v>14585415.550000001</v>
          </cell>
          <cell r="O57">
            <v>14544691.43</v>
          </cell>
          <cell r="P57">
            <v>16228258.310000001</v>
          </cell>
          <cell r="Q57">
            <v>16109820.720000001</v>
          </cell>
          <cell r="R57">
            <v>16144608.42</v>
          </cell>
          <cell r="S57">
            <v>17514338.16</v>
          </cell>
          <cell r="T57">
            <v>16210790.74</v>
          </cell>
          <cell r="U57">
            <v>16516014.5</v>
          </cell>
          <cell r="V57">
            <v>15490355.6</v>
          </cell>
          <cell r="W57">
            <v>14860339.189999999</v>
          </cell>
          <cell r="X57">
            <v>14756612.470000001</v>
          </cell>
          <cell r="Y57">
            <v>14289022.6</v>
          </cell>
          <cell r="Z57">
            <v>14254704.07</v>
          </cell>
          <cell r="AA57">
            <v>14021779.699999999</v>
          </cell>
          <cell r="AB57">
            <v>13209185.85</v>
          </cell>
          <cell r="AC57">
            <v>13295197.77</v>
          </cell>
          <cell r="AD57">
            <v>13580499.279999999</v>
          </cell>
          <cell r="AE57">
            <v>14148245.59</v>
          </cell>
          <cell r="AF57">
            <v>13826937.779999999</v>
          </cell>
          <cell r="AG57">
            <v>13904196.369999999</v>
          </cell>
          <cell r="AH57">
            <v>14025518.91</v>
          </cell>
          <cell r="AJ57">
            <v>14922702.85</v>
          </cell>
        </row>
        <row r="58">
          <cell r="J58">
            <v>1693967.76</v>
          </cell>
          <cell r="K58">
            <v>1694971.61</v>
          </cell>
          <cell r="L58">
            <v>1786429.53</v>
          </cell>
          <cell r="M58">
            <v>1856084.55</v>
          </cell>
          <cell r="N58">
            <v>1865461.74</v>
          </cell>
          <cell r="O58">
            <v>1902369.67</v>
          </cell>
          <cell r="P58">
            <v>1855681.63</v>
          </cell>
          <cell r="Q58">
            <v>1820696.73</v>
          </cell>
          <cell r="R58">
            <v>1627570.74</v>
          </cell>
          <cell r="S58">
            <v>1782834.14</v>
          </cell>
          <cell r="T58">
            <v>1673394.55</v>
          </cell>
          <cell r="U58">
            <v>1561829.26</v>
          </cell>
          <cell r="V58">
            <v>1650612.2</v>
          </cell>
          <cell r="W58">
            <v>1567085.68</v>
          </cell>
          <cell r="X58">
            <v>1719595.97</v>
          </cell>
          <cell r="Y58">
            <v>1800306.29</v>
          </cell>
          <cell r="Z58">
            <v>1768195.58</v>
          </cell>
          <cell r="AA58">
            <v>1861713.47</v>
          </cell>
          <cell r="AB58">
            <v>1533159.98</v>
          </cell>
          <cell r="AC58">
            <v>1507831.41</v>
          </cell>
          <cell r="AD58">
            <v>1372766.57</v>
          </cell>
          <cell r="AE58">
            <v>1433965.68</v>
          </cell>
          <cell r="AF58">
            <v>1411530.95</v>
          </cell>
          <cell r="AG58">
            <v>1266717.24</v>
          </cell>
          <cell r="AH58">
            <v>1431675.53</v>
          </cell>
          <cell r="AJ58">
            <v>1694971.61</v>
          </cell>
        </row>
        <row r="59">
          <cell r="J59">
            <v>751629.42</v>
          </cell>
          <cell r="K59">
            <v>668689.89</v>
          </cell>
          <cell r="L59">
            <v>706333.88</v>
          </cell>
          <cell r="M59">
            <v>663018.16</v>
          </cell>
          <cell r="N59">
            <v>747210.15</v>
          </cell>
          <cell r="O59">
            <v>653749.61</v>
          </cell>
          <cell r="P59">
            <v>691547.69</v>
          </cell>
          <cell r="Q59">
            <v>673616.93</v>
          </cell>
          <cell r="R59">
            <v>660472.22</v>
          </cell>
          <cell r="S59">
            <v>672743.96</v>
          </cell>
          <cell r="T59">
            <v>635168.93999999994</v>
          </cell>
          <cell r="U59">
            <v>667839.61</v>
          </cell>
          <cell r="V59">
            <v>620474.04</v>
          </cell>
          <cell r="W59">
            <v>583373.68999999994</v>
          </cell>
          <cell r="X59">
            <v>607165.69999999995</v>
          </cell>
          <cell r="Y59">
            <v>616013.56999999995</v>
          </cell>
          <cell r="Z59">
            <v>626361.01</v>
          </cell>
          <cell r="AA59">
            <v>580256.96</v>
          </cell>
          <cell r="AB59">
            <v>627346.43000000005</v>
          </cell>
          <cell r="AC59">
            <v>596677.65</v>
          </cell>
          <cell r="AD59">
            <v>580907.37</v>
          </cell>
          <cell r="AE59">
            <v>573110.53</v>
          </cell>
          <cell r="AF59">
            <v>566088.62</v>
          </cell>
          <cell r="AG59">
            <v>583640.26</v>
          </cell>
          <cell r="AH59">
            <v>600714.97</v>
          </cell>
          <cell r="AJ59">
            <v>668689.89</v>
          </cell>
        </row>
        <row r="60">
          <cell r="J60">
            <v>4685455.45</v>
          </cell>
          <cell r="K60">
            <v>4466926.6100000003</v>
          </cell>
          <cell r="L60">
            <v>4325219.03</v>
          </cell>
          <cell r="M60">
            <v>4366182.5999999996</v>
          </cell>
          <cell r="N60">
            <v>4650938.8099999996</v>
          </cell>
          <cell r="O60">
            <v>4786841.51</v>
          </cell>
          <cell r="P60">
            <v>4597787.37</v>
          </cell>
          <cell r="Q60">
            <v>4282967.76</v>
          </cell>
          <cell r="R60">
            <v>4778669.6500000004</v>
          </cell>
          <cell r="S60">
            <v>5719904.1600000001</v>
          </cell>
          <cell r="T60">
            <v>5225322.4000000004</v>
          </cell>
          <cell r="U60">
            <v>5235649.3099999996</v>
          </cell>
          <cell r="V60">
            <v>4613826.22</v>
          </cell>
          <cell r="W60">
            <v>4102861.17</v>
          </cell>
          <cell r="X60">
            <v>4118479.74</v>
          </cell>
          <cell r="Y60">
            <v>4172804.5</v>
          </cell>
          <cell r="Z60">
            <v>4276183.84</v>
          </cell>
          <cell r="AA60">
            <v>4292654.4400000004</v>
          </cell>
          <cell r="AB60">
            <v>4022551.11</v>
          </cell>
          <cell r="AC60">
            <v>3700028.35</v>
          </cell>
          <cell r="AD60">
            <v>4051528.83</v>
          </cell>
          <cell r="AE60">
            <v>4777248.38</v>
          </cell>
          <cell r="AF60">
            <v>4570608.97</v>
          </cell>
          <cell r="AG60">
            <v>4429735.13</v>
          </cell>
          <cell r="AH60">
            <v>4127322.49</v>
          </cell>
          <cell r="AJ60">
            <v>4466926.6100000003</v>
          </cell>
        </row>
        <row r="61">
          <cell r="J61">
            <v>280843.3</v>
          </cell>
          <cell r="K61">
            <v>260537.57</v>
          </cell>
          <cell r="L61">
            <v>268048.82</v>
          </cell>
          <cell r="M61">
            <v>271382.88</v>
          </cell>
          <cell r="N61">
            <v>281237.34000000003</v>
          </cell>
          <cell r="O61">
            <v>295130.93</v>
          </cell>
          <cell r="P61">
            <v>299406.58</v>
          </cell>
          <cell r="Q61">
            <v>274408.63</v>
          </cell>
          <cell r="R61">
            <v>283715.43</v>
          </cell>
          <cell r="S61">
            <v>307668.02</v>
          </cell>
          <cell r="T61">
            <v>290728.40999999997</v>
          </cell>
          <cell r="U61">
            <v>314170.81</v>
          </cell>
          <cell r="V61">
            <v>273920.21999999997</v>
          </cell>
          <cell r="W61">
            <v>253748.14</v>
          </cell>
          <cell r="X61">
            <v>267532.03000000003</v>
          </cell>
          <cell r="Y61">
            <v>271881.59999999998</v>
          </cell>
          <cell r="Z61">
            <v>288356.02</v>
          </cell>
          <cell r="AA61">
            <v>303803</v>
          </cell>
          <cell r="AB61">
            <v>267527.69</v>
          </cell>
          <cell r="AC61">
            <v>245378.04</v>
          </cell>
          <cell r="AD61">
            <v>248836.89</v>
          </cell>
          <cell r="AE61">
            <v>263279.74</v>
          </cell>
          <cell r="AF61">
            <v>256900.92</v>
          </cell>
          <cell r="AG61">
            <v>282578.56</v>
          </cell>
          <cell r="AH61">
            <v>254485.68</v>
          </cell>
          <cell r="AJ61">
            <v>260537.57</v>
          </cell>
        </row>
        <row r="62">
          <cell r="J62">
            <v>7009536.4699999997</v>
          </cell>
          <cell r="K62">
            <v>6130903.1500000004</v>
          </cell>
          <cell r="L62">
            <v>5260523.2699999996</v>
          </cell>
          <cell r="M62">
            <v>5591777.0199999996</v>
          </cell>
          <cell r="N62">
            <v>5771234.29</v>
          </cell>
          <cell r="O62">
            <v>6273601.9800000004</v>
          </cell>
          <cell r="P62">
            <v>6141583.8099999996</v>
          </cell>
          <cell r="Q62">
            <v>5401431.7699999996</v>
          </cell>
          <cell r="R62">
            <v>6170107.5</v>
          </cell>
          <cell r="S62">
            <v>6554580.3300000001</v>
          </cell>
          <cell r="T62">
            <v>7878621.0300000003</v>
          </cell>
          <cell r="U62">
            <v>7964315.5999999996</v>
          </cell>
          <cell r="V62">
            <v>7156484.46</v>
          </cell>
          <cell r="W62">
            <v>6317860.3700000001</v>
          </cell>
          <cell r="X62">
            <v>5385005.6399999997</v>
          </cell>
          <cell r="Y62">
            <v>5794570.3300000001</v>
          </cell>
          <cell r="Z62">
            <v>5564802.5</v>
          </cell>
          <cell r="AA62">
            <v>6281490.3799999999</v>
          </cell>
          <cell r="AB62">
            <v>5963543.9100000001</v>
          </cell>
          <cell r="AC62">
            <v>5302029.71</v>
          </cell>
          <cell r="AD62">
            <v>5915411.8200000003</v>
          </cell>
          <cell r="AE62">
            <v>6184591.4500000002</v>
          </cell>
          <cell r="AF62">
            <v>7528415.1699999999</v>
          </cell>
          <cell r="AG62">
            <v>7618307.0599999996</v>
          </cell>
          <cell r="AH62">
            <v>6848105.7300000004</v>
          </cell>
          <cell r="AJ62">
            <v>6130903.1500000004</v>
          </cell>
        </row>
        <row r="63">
          <cell r="J63">
            <v>1661976.46</v>
          </cell>
          <cell r="K63">
            <v>1082037.52</v>
          </cell>
          <cell r="L63">
            <v>867376.37</v>
          </cell>
          <cell r="M63">
            <v>3886078.71</v>
          </cell>
          <cell r="N63">
            <v>1137548.54</v>
          </cell>
          <cell r="O63">
            <v>3190285.6</v>
          </cell>
          <cell r="P63">
            <v>1207531.8700000001</v>
          </cell>
          <cell r="Q63">
            <v>854895.19</v>
          </cell>
          <cell r="R63">
            <v>2845605.73</v>
          </cell>
          <cell r="S63">
            <v>3172485.57</v>
          </cell>
          <cell r="T63">
            <v>2859405.5</v>
          </cell>
          <cell r="U63">
            <v>2459611.37</v>
          </cell>
          <cell r="V63">
            <v>2900618.45</v>
          </cell>
          <cell r="W63">
            <v>2426461.02</v>
          </cell>
          <cell r="X63">
            <v>195473.68</v>
          </cell>
          <cell r="Y63">
            <v>404761.65</v>
          </cell>
          <cell r="Z63">
            <v>332229.84999999998</v>
          </cell>
          <cell r="AA63">
            <v>1414278.93</v>
          </cell>
          <cell r="AB63">
            <v>6571678.71</v>
          </cell>
          <cell r="AC63">
            <v>5666536.9000000004</v>
          </cell>
          <cell r="AD63">
            <v>4186291</v>
          </cell>
          <cell r="AE63">
            <v>4915142.8499999996</v>
          </cell>
          <cell r="AF63">
            <v>4740956.63</v>
          </cell>
          <cell r="AG63">
            <v>5335694.2300000004</v>
          </cell>
          <cell r="AH63">
            <v>7478989.1500000004</v>
          </cell>
          <cell r="AJ63">
            <v>1082037.52</v>
          </cell>
        </row>
        <row r="64">
          <cell r="J64">
            <v>3277772.5</v>
          </cell>
          <cell r="K64">
            <v>3347838.7</v>
          </cell>
          <cell r="L64">
            <v>4597812.2</v>
          </cell>
          <cell r="M64">
            <v>6689749.7999999998</v>
          </cell>
          <cell r="N64">
            <v>6429160.2000000002</v>
          </cell>
          <cell r="O64">
            <v>7353810.5999999996</v>
          </cell>
          <cell r="P64">
            <v>4787488.5999999996</v>
          </cell>
          <cell r="Q64">
            <v>3523788.3</v>
          </cell>
          <cell r="R64">
            <v>3657755.8</v>
          </cell>
          <cell r="S64">
            <v>2485773.9</v>
          </cell>
          <cell r="T64">
            <v>1531847.5</v>
          </cell>
          <cell r="U64">
            <v>1760673.4</v>
          </cell>
          <cell r="V64">
            <v>1957478.7</v>
          </cell>
          <cell r="W64">
            <v>3320781.5</v>
          </cell>
          <cell r="X64">
            <v>987715.1</v>
          </cell>
          <cell r="Y64">
            <v>1851247</v>
          </cell>
          <cell r="Z64">
            <v>3216087.5</v>
          </cell>
          <cell r="AA64">
            <v>4784593</v>
          </cell>
          <cell r="AB64">
            <v>4288304.3</v>
          </cell>
          <cell r="AC64">
            <v>3092725.7</v>
          </cell>
          <cell r="AD64">
            <v>1908267.8</v>
          </cell>
          <cell r="AE64">
            <v>3157592.5</v>
          </cell>
          <cell r="AF64">
            <v>2629318.9</v>
          </cell>
          <cell r="AG64">
            <v>2995602.7</v>
          </cell>
          <cell r="AH64">
            <v>3570020.5</v>
          </cell>
          <cell r="AJ64">
            <v>3347838.7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</row>
        <row r="69"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</row>
        <row r="79">
          <cell r="J79">
            <v>2038016.22</v>
          </cell>
          <cell r="K79">
            <v>1457718.13</v>
          </cell>
          <cell r="L79">
            <v>1532977.32</v>
          </cell>
          <cell r="M79">
            <v>1395034.45</v>
          </cell>
          <cell r="N79">
            <v>1963765.7</v>
          </cell>
          <cell r="O79">
            <v>1750524.52</v>
          </cell>
          <cell r="P79">
            <v>-55377.16</v>
          </cell>
          <cell r="Q79">
            <v>150705.15</v>
          </cell>
          <cell r="R79">
            <v>621426.39</v>
          </cell>
          <cell r="S79">
            <v>906991.31</v>
          </cell>
          <cell r="T79">
            <v>485722.9</v>
          </cell>
          <cell r="U79">
            <v>308628.58</v>
          </cell>
          <cell r="V79">
            <v>110973.43</v>
          </cell>
          <cell r="W79">
            <v>451078.13</v>
          </cell>
          <cell r="X79">
            <v>334413.96999999997</v>
          </cell>
          <cell r="Y79">
            <v>407432.37</v>
          </cell>
          <cell r="Z79">
            <v>158018</v>
          </cell>
          <cell r="AA79">
            <v>113228.15</v>
          </cell>
          <cell r="AB79">
            <v>878195.15</v>
          </cell>
          <cell r="AC79">
            <v>645976.43000000005</v>
          </cell>
          <cell r="AD79">
            <v>775434.05</v>
          </cell>
          <cell r="AE79">
            <v>1132802.31</v>
          </cell>
          <cell r="AF79">
            <v>1138550.1200000001</v>
          </cell>
          <cell r="AG79">
            <v>1021805.42</v>
          </cell>
          <cell r="AH79">
            <v>854694.3</v>
          </cell>
          <cell r="AJ79">
            <v>1457718.13</v>
          </cell>
        </row>
        <row r="80"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-30565.14</v>
          </cell>
          <cell r="Q80">
            <v>79612.47</v>
          </cell>
          <cell r="R80">
            <v>280157.82</v>
          </cell>
          <cell r="S80">
            <v>378948.01</v>
          </cell>
          <cell r="T80">
            <v>202838.5</v>
          </cell>
          <cell r="U80">
            <v>130464.48</v>
          </cell>
          <cell r="V80">
            <v>49125.58</v>
          </cell>
          <cell r="W80">
            <v>209963.77</v>
          </cell>
          <cell r="X80">
            <v>178986.04</v>
          </cell>
          <cell r="Y80">
            <v>231120.91</v>
          </cell>
          <cell r="Z80">
            <v>90566</v>
          </cell>
          <cell r="AA80">
            <v>65709.33</v>
          </cell>
          <cell r="AB80">
            <v>476369.32</v>
          </cell>
          <cell r="AC80">
            <v>341700.06</v>
          </cell>
          <cell r="AD80">
            <v>361063.3</v>
          </cell>
          <cell r="AE80">
            <v>479045.4</v>
          </cell>
          <cell r="AF80">
            <v>476802.45</v>
          </cell>
          <cell r="AG80">
            <v>433067.47</v>
          </cell>
          <cell r="AH80">
            <v>377179.07</v>
          </cell>
          <cell r="AJ80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-7721.66</v>
          </cell>
          <cell r="Q81">
            <v>24482.68</v>
          </cell>
          <cell r="R81">
            <v>110385.98</v>
          </cell>
          <cell r="S81">
            <v>128487.47</v>
          </cell>
          <cell r="T81">
            <v>62149.34</v>
          </cell>
          <cell r="U81">
            <v>38518.69</v>
          </cell>
          <cell r="V81">
            <v>16478.25</v>
          </cell>
          <cell r="W81">
            <v>74411.41</v>
          </cell>
          <cell r="X81">
            <v>50604.94</v>
          </cell>
          <cell r="Y81">
            <v>56160.49</v>
          </cell>
          <cell r="Z81">
            <v>20596</v>
          </cell>
          <cell r="AA81">
            <v>13965.41</v>
          </cell>
          <cell r="AB81">
            <v>122342.41</v>
          </cell>
          <cell r="AC81">
            <v>110461.11</v>
          </cell>
          <cell r="AD81">
            <v>131784.53</v>
          </cell>
          <cell r="AE81">
            <v>165663.6</v>
          </cell>
          <cell r="AF81">
            <v>144095.85999999999</v>
          </cell>
          <cell r="AG81">
            <v>131382.98000000001</v>
          </cell>
          <cell r="AH81">
            <v>126576.08</v>
          </cell>
          <cell r="AJ81">
            <v>0</v>
          </cell>
        </row>
        <row r="82">
          <cell r="J82">
            <v>1810406.28</v>
          </cell>
          <cell r="K82">
            <v>1355580.03</v>
          </cell>
          <cell r="L82">
            <v>1090370.77</v>
          </cell>
          <cell r="M82">
            <v>914448.83</v>
          </cell>
          <cell r="N82">
            <v>1197489.48</v>
          </cell>
          <cell r="O82">
            <v>957606.79</v>
          </cell>
          <cell r="P82">
            <v>-48018.57</v>
          </cell>
          <cell r="Q82">
            <v>161493.21</v>
          </cell>
          <cell r="R82">
            <v>772008.13</v>
          </cell>
          <cell r="S82">
            <v>908141.05</v>
          </cell>
          <cell r="T82">
            <v>439362.98</v>
          </cell>
          <cell r="U82">
            <v>282531.94</v>
          </cell>
          <cell r="V82">
            <v>118306.61</v>
          </cell>
          <cell r="W82">
            <v>536917.25</v>
          </cell>
          <cell r="X82">
            <v>326776.87</v>
          </cell>
          <cell r="Y82">
            <v>341899.88</v>
          </cell>
          <cell r="Z82">
            <v>121983.65</v>
          </cell>
          <cell r="AA82">
            <v>80342.100000000006</v>
          </cell>
          <cell r="AB82">
            <v>798942.55</v>
          </cell>
          <cell r="AC82">
            <v>746524.15</v>
          </cell>
          <cell r="AD82">
            <v>927480.54</v>
          </cell>
          <cell r="AE82">
            <v>1173141.23</v>
          </cell>
          <cell r="AF82">
            <v>1032974.9</v>
          </cell>
          <cell r="AG82">
            <v>968724.55</v>
          </cell>
          <cell r="AH82">
            <v>941747.11</v>
          </cell>
          <cell r="AJ82">
            <v>1355580.03</v>
          </cell>
        </row>
        <row r="83">
          <cell r="J83">
            <v>2225246.9500000002</v>
          </cell>
          <cell r="K83">
            <v>1857422</v>
          </cell>
          <cell r="L83">
            <v>1453504.71</v>
          </cell>
          <cell r="M83">
            <v>1190622.04</v>
          </cell>
          <cell r="N83">
            <v>1479288.37</v>
          </cell>
          <cell r="O83">
            <v>1070602.4099999999</v>
          </cell>
          <cell r="P83">
            <v>-75003.350000000006</v>
          </cell>
          <cell r="Q83">
            <v>276096.56</v>
          </cell>
          <cell r="R83">
            <v>1209611.7</v>
          </cell>
          <cell r="S83">
            <v>1299046.3</v>
          </cell>
          <cell r="T83">
            <v>591756.25</v>
          </cell>
          <cell r="U83">
            <v>369336.11</v>
          </cell>
          <cell r="V83">
            <v>175274.27</v>
          </cell>
          <cell r="W83">
            <v>881874.8</v>
          </cell>
          <cell r="X83">
            <v>536060.46</v>
          </cell>
          <cell r="Y83">
            <v>535405.09</v>
          </cell>
          <cell r="Z83">
            <v>183165.53</v>
          </cell>
          <cell r="AA83">
            <v>109189.41</v>
          </cell>
          <cell r="AB83">
            <v>1177739.0900000001</v>
          </cell>
          <cell r="AC83">
            <v>1217399.53</v>
          </cell>
          <cell r="AD83">
            <v>1465594.14</v>
          </cell>
          <cell r="AE83">
            <v>1641179.79</v>
          </cell>
          <cell r="AF83">
            <v>1368364.45</v>
          </cell>
          <cell r="AG83">
            <v>1262853.1299999999</v>
          </cell>
          <cell r="AH83">
            <v>1375046.26</v>
          </cell>
          <cell r="AJ83">
            <v>1857422</v>
          </cell>
        </row>
        <row r="84">
          <cell r="J84">
            <v>201413.47</v>
          </cell>
          <cell r="K84">
            <v>170387.3</v>
          </cell>
          <cell r="L84">
            <v>151165.63</v>
          </cell>
          <cell r="M84">
            <v>132352.66</v>
          </cell>
          <cell r="N84">
            <v>160164.68</v>
          </cell>
          <cell r="O84">
            <v>122353.78</v>
          </cell>
          <cell r="P84">
            <v>-7636.66</v>
          </cell>
          <cell r="Q84">
            <v>27857.63</v>
          </cell>
          <cell r="R84">
            <v>110475.03</v>
          </cell>
          <cell r="S84">
            <v>113270.96</v>
          </cell>
          <cell r="T84">
            <v>53234.21</v>
          </cell>
          <cell r="U84">
            <v>30033.54</v>
          </cell>
          <cell r="V84">
            <v>16227.32</v>
          </cell>
          <cell r="W84">
            <v>79561.55</v>
          </cell>
          <cell r="X84">
            <v>55890.26</v>
          </cell>
          <cell r="Y84">
            <v>61691.03</v>
          </cell>
          <cell r="Z84">
            <v>20735.689999999999</v>
          </cell>
          <cell r="AA84">
            <v>13250.75</v>
          </cell>
          <cell r="AB84">
            <v>121070.06</v>
          </cell>
          <cell r="AC84">
            <v>122035.32</v>
          </cell>
          <cell r="AD84">
            <v>132532.42000000001</v>
          </cell>
          <cell r="AE84">
            <v>143709.93</v>
          </cell>
          <cell r="AF84">
            <v>120979.27</v>
          </cell>
          <cell r="AG84">
            <v>99598.25</v>
          </cell>
          <cell r="AH84">
            <v>125465.55</v>
          </cell>
          <cell r="AJ84">
            <v>170387.3</v>
          </cell>
        </row>
        <row r="85">
          <cell r="J85">
            <v>20723.46</v>
          </cell>
          <cell r="K85">
            <v>17509.88</v>
          </cell>
          <cell r="L85">
            <v>15738.62</v>
          </cell>
          <cell r="M85">
            <v>14245.83</v>
          </cell>
          <cell r="N85">
            <v>17612.22</v>
          </cell>
          <cell r="O85">
            <v>14780.7</v>
          </cell>
          <cell r="P85">
            <v>-996.99</v>
          </cell>
          <cell r="Q85">
            <v>3386.87</v>
          </cell>
          <cell r="R85">
            <v>13921.54</v>
          </cell>
          <cell r="S85">
            <v>12637.86</v>
          </cell>
          <cell r="T85">
            <v>5553.87</v>
          </cell>
          <cell r="U85">
            <v>3408.08</v>
          </cell>
          <cell r="V85">
            <v>1530.55</v>
          </cell>
          <cell r="W85">
            <v>7960.24</v>
          </cell>
          <cell r="X85">
            <v>5475.13</v>
          </cell>
          <cell r="Y85">
            <v>6390.98</v>
          </cell>
          <cell r="Z85">
            <v>2174.67</v>
          </cell>
          <cell r="AA85">
            <v>1451.97</v>
          </cell>
          <cell r="AB85">
            <v>17489.990000000002</v>
          </cell>
          <cell r="AC85">
            <v>15987.61</v>
          </cell>
          <cell r="AD85">
            <v>17543.86</v>
          </cell>
          <cell r="AE85">
            <v>16751.52</v>
          </cell>
          <cell r="AF85">
            <v>13298.58</v>
          </cell>
          <cell r="AG85">
            <v>12082</v>
          </cell>
          <cell r="AH85">
            <v>12629.03</v>
          </cell>
          <cell r="AJ85">
            <v>17509.88</v>
          </cell>
        </row>
        <row r="86">
          <cell r="J86">
            <v>610099.36</v>
          </cell>
          <cell r="K86">
            <v>473812.88</v>
          </cell>
          <cell r="L86">
            <v>371717.22</v>
          </cell>
          <cell r="M86">
            <v>305265.21000000002</v>
          </cell>
          <cell r="N86">
            <v>402432.56</v>
          </cell>
          <cell r="O86">
            <v>304425.09000000003</v>
          </cell>
          <cell r="P86">
            <v>-18417.72</v>
          </cell>
          <cell r="Q86">
            <v>62280.480000000003</v>
          </cell>
          <cell r="R86">
            <v>305538.26</v>
          </cell>
          <cell r="S86">
            <v>374931.36</v>
          </cell>
          <cell r="T86">
            <v>166312.68</v>
          </cell>
          <cell r="U86">
            <v>106184.02</v>
          </cell>
          <cell r="V86">
            <v>45498.77</v>
          </cell>
          <cell r="W86">
            <v>210191.85</v>
          </cell>
          <cell r="X86">
            <v>128050.88</v>
          </cell>
          <cell r="Y86">
            <v>135865.39000000001</v>
          </cell>
          <cell r="Z86">
            <v>47813.42</v>
          </cell>
          <cell r="AA86">
            <v>29805.59</v>
          </cell>
          <cell r="AB86">
            <v>309707.77</v>
          </cell>
          <cell r="AC86">
            <v>285079.82</v>
          </cell>
          <cell r="AD86">
            <v>370832.96</v>
          </cell>
          <cell r="AE86">
            <v>486023.04</v>
          </cell>
          <cell r="AF86">
            <v>386718.5</v>
          </cell>
          <cell r="AG86">
            <v>363565.32</v>
          </cell>
          <cell r="AH86">
            <v>353376.85</v>
          </cell>
          <cell r="AJ86">
            <v>473812.88</v>
          </cell>
        </row>
        <row r="87">
          <cell r="J87">
            <v>35630.75</v>
          </cell>
          <cell r="K87">
            <v>27043.06</v>
          </cell>
          <cell r="L87">
            <v>23357.87</v>
          </cell>
          <cell r="M87">
            <v>19159.7</v>
          </cell>
          <cell r="N87">
            <v>25072.85</v>
          </cell>
          <cell r="O87">
            <v>19872.73</v>
          </cell>
          <cell r="P87">
            <v>-1156.99</v>
          </cell>
          <cell r="Q87">
            <v>3873.29</v>
          </cell>
          <cell r="R87">
            <v>17618.21</v>
          </cell>
          <cell r="S87">
            <v>19223.830000000002</v>
          </cell>
          <cell r="T87">
            <v>8948.2900000000009</v>
          </cell>
          <cell r="U87">
            <v>6036.81</v>
          </cell>
          <cell r="V87">
            <v>2620.63</v>
          </cell>
          <cell r="W87">
            <v>12517.23</v>
          </cell>
          <cell r="X87">
            <v>8150.34</v>
          </cell>
          <cell r="Y87">
            <v>8507.93</v>
          </cell>
          <cell r="Z87">
            <v>3070.59</v>
          </cell>
          <cell r="AA87">
            <v>2018.93</v>
          </cell>
          <cell r="AB87">
            <v>19904.57</v>
          </cell>
          <cell r="AC87">
            <v>18499.32</v>
          </cell>
          <cell r="AD87">
            <v>22191.599999999999</v>
          </cell>
          <cell r="AE87">
            <v>25694.16</v>
          </cell>
          <cell r="AF87">
            <v>21215.53</v>
          </cell>
          <cell r="AG87">
            <v>22063.07</v>
          </cell>
          <cell r="AH87">
            <v>21119</v>
          </cell>
          <cell r="AJ87">
            <v>27043.06</v>
          </cell>
        </row>
        <row r="88">
          <cell r="J88">
            <v>-104113.72</v>
          </cell>
          <cell r="K88">
            <v>-180354.49</v>
          </cell>
          <cell r="L88">
            <v>-214538.4</v>
          </cell>
          <cell r="M88">
            <v>-369259.33</v>
          </cell>
          <cell r="N88">
            <v>-213206.53</v>
          </cell>
          <cell r="O88">
            <v>-427441.14</v>
          </cell>
          <cell r="P88">
            <v>-853737.94</v>
          </cell>
          <cell r="Q88">
            <v>-665107.73</v>
          </cell>
          <cell r="R88">
            <v>-509636.08</v>
          </cell>
          <cell r="S88">
            <v>-537604.39</v>
          </cell>
          <cell r="T88">
            <v>-702508.15</v>
          </cell>
          <cell r="U88">
            <v>-777601.75</v>
          </cell>
          <cell r="V88">
            <v>-828039.1</v>
          </cell>
          <cell r="W88">
            <v>-553983.63</v>
          </cell>
          <cell r="X88">
            <v>-600880.79</v>
          </cell>
          <cell r="Y88">
            <v>-571657.80000000005</v>
          </cell>
          <cell r="Z88">
            <v>-663600.54</v>
          </cell>
          <cell r="AA88">
            <v>-653475.96</v>
          </cell>
          <cell r="AB88">
            <v>-801636.34</v>
          </cell>
          <cell r="AC88">
            <v>-696669.16</v>
          </cell>
          <cell r="AD88">
            <v>-694172.78</v>
          </cell>
          <cell r="AE88">
            <v>-755261.83</v>
          </cell>
          <cell r="AF88">
            <v>-831388.59</v>
          </cell>
          <cell r="AG88">
            <v>-792367.44</v>
          </cell>
          <cell r="AH88">
            <v>-805634.7</v>
          </cell>
          <cell r="AJ88">
            <v>-180354.49</v>
          </cell>
        </row>
        <row r="89"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</row>
        <row r="92">
          <cell r="J92">
            <v>336166.47</v>
          </cell>
          <cell r="K92">
            <v>336166.47</v>
          </cell>
          <cell r="L92">
            <v>336166.47</v>
          </cell>
          <cell r="M92">
            <v>336166.47</v>
          </cell>
          <cell r="N92">
            <v>336166.47</v>
          </cell>
          <cell r="O92">
            <v>336166.47</v>
          </cell>
          <cell r="P92">
            <v>197321.5</v>
          </cell>
          <cell r="Q92">
            <v>200378.73</v>
          </cell>
          <cell r="R92">
            <v>211073.69</v>
          </cell>
          <cell r="S92">
            <v>215989.85</v>
          </cell>
          <cell r="T92">
            <v>216021.32</v>
          </cell>
          <cell r="U92">
            <v>215243.61</v>
          </cell>
          <cell r="V92">
            <v>212266.3</v>
          </cell>
          <cell r="W92">
            <v>208964.97</v>
          </cell>
          <cell r="X92">
            <v>199470.76</v>
          </cell>
          <cell r="Y92">
            <v>195393.04</v>
          </cell>
          <cell r="Z92">
            <v>194663.3</v>
          </cell>
          <cell r="AA92">
            <v>193777.71</v>
          </cell>
          <cell r="AB92">
            <v>177742.52</v>
          </cell>
          <cell r="AC92">
            <v>179308.94</v>
          </cell>
          <cell r="AD92">
            <v>187058.06</v>
          </cell>
          <cell r="AE92">
            <v>192677.1</v>
          </cell>
          <cell r="AF92">
            <v>193234.56</v>
          </cell>
          <cell r="AG92">
            <v>192549.82</v>
          </cell>
          <cell r="AH92">
            <v>190214.98</v>
          </cell>
          <cell r="AJ92">
            <v>336166.47</v>
          </cell>
        </row>
        <row r="93"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108910.59</v>
          </cell>
          <cell r="Q93">
            <v>105853.36</v>
          </cell>
          <cell r="R93">
            <v>95158.41</v>
          </cell>
          <cell r="S93">
            <v>90242.240000000005</v>
          </cell>
          <cell r="T93">
            <v>90210.77</v>
          </cell>
          <cell r="U93">
            <v>90988.479999999996</v>
          </cell>
          <cell r="V93">
            <v>93965.79</v>
          </cell>
          <cell r="W93">
            <v>97267.12</v>
          </cell>
          <cell r="X93">
            <v>106761.33</v>
          </cell>
          <cell r="Y93">
            <v>110839.05</v>
          </cell>
          <cell r="Z93">
            <v>111568.79</v>
          </cell>
          <cell r="AA93">
            <v>112454.39</v>
          </cell>
          <cell r="AB93">
            <v>96414.88</v>
          </cell>
          <cell r="AC93">
            <v>94848.47</v>
          </cell>
          <cell r="AD93">
            <v>87099.35</v>
          </cell>
          <cell r="AE93">
            <v>81480.3</v>
          </cell>
          <cell r="AF93">
            <v>80922.84</v>
          </cell>
          <cell r="AG93">
            <v>81607.58</v>
          </cell>
          <cell r="AH93">
            <v>83942.42</v>
          </cell>
          <cell r="AJ93">
            <v>0</v>
          </cell>
        </row>
        <row r="94"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5140.8</v>
          </cell>
          <cell r="Q94">
            <v>4885.3</v>
          </cell>
          <cell r="R94">
            <v>4642.38</v>
          </cell>
          <cell r="S94">
            <v>4599.67</v>
          </cell>
          <cell r="T94">
            <v>4598.79</v>
          </cell>
          <cell r="U94">
            <v>4452.33</v>
          </cell>
          <cell r="V94">
            <v>4536.8999999999996</v>
          </cell>
          <cell r="W94">
            <v>4517.04</v>
          </cell>
          <cell r="X94">
            <v>4976.24</v>
          </cell>
          <cell r="Y94">
            <v>5235.6499999999996</v>
          </cell>
          <cell r="Z94">
            <v>5360.61</v>
          </cell>
          <cell r="AA94">
            <v>5495.36</v>
          </cell>
          <cell r="AB94">
            <v>4453.03</v>
          </cell>
          <cell r="AC94">
            <v>4322.2299999999996</v>
          </cell>
          <cell r="AD94">
            <v>4171.88</v>
          </cell>
          <cell r="AE94">
            <v>4149.37</v>
          </cell>
          <cell r="AF94">
            <v>4105.08</v>
          </cell>
          <cell r="AG94">
            <v>4004.76</v>
          </cell>
          <cell r="AH94">
            <v>3973.02</v>
          </cell>
          <cell r="AJ94">
            <v>0</v>
          </cell>
        </row>
        <row r="95">
          <cell r="J95">
            <v>40221.46</v>
          </cell>
          <cell r="K95">
            <v>40221.46</v>
          </cell>
          <cell r="L95">
            <v>40221.46</v>
          </cell>
          <cell r="M95">
            <v>40221.46</v>
          </cell>
          <cell r="N95">
            <v>40221.46</v>
          </cell>
          <cell r="O95">
            <v>40221.46</v>
          </cell>
          <cell r="P95">
            <v>31969.03</v>
          </cell>
          <cell r="Q95">
            <v>32224.53</v>
          </cell>
          <cell r="R95">
            <v>32467.45</v>
          </cell>
          <cell r="S95">
            <v>32510.16</v>
          </cell>
          <cell r="T95">
            <v>32511.040000000001</v>
          </cell>
          <cell r="U95">
            <v>32657.5</v>
          </cell>
          <cell r="V95">
            <v>32572.93</v>
          </cell>
          <cell r="W95">
            <v>32592.79</v>
          </cell>
          <cell r="X95">
            <v>32133.59</v>
          </cell>
          <cell r="Y95">
            <v>31874.18</v>
          </cell>
          <cell r="Z95">
            <v>31749.22</v>
          </cell>
          <cell r="AA95">
            <v>31614.46</v>
          </cell>
          <cell r="AB95">
            <v>29079.96</v>
          </cell>
          <cell r="AC95">
            <v>29210.75</v>
          </cell>
          <cell r="AD95">
            <v>29361.1</v>
          </cell>
          <cell r="AE95">
            <v>29383.62</v>
          </cell>
          <cell r="AF95">
            <v>29427.91</v>
          </cell>
          <cell r="AG95">
            <v>29528.23</v>
          </cell>
          <cell r="AH95">
            <v>29559.96</v>
          </cell>
          <cell r="AJ95">
            <v>40221.46</v>
          </cell>
        </row>
        <row r="96"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</row>
        <row r="97"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</row>
        <row r="98"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</row>
        <row r="99"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</row>
        <row r="102"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</row>
        <row r="103"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</row>
        <row r="106"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</row>
        <row r="118">
          <cell r="J118">
            <v>914201.74</v>
          </cell>
          <cell r="K118">
            <v>824658.61</v>
          </cell>
          <cell r="L118">
            <v>889694.85</v>
          </cell>
          <cell r="M118">
            <v>860985.63</v>
          </cell>
          <cell r="N118">
            <v>925975.92</v>
          </cell>
          <cell r="O118">
            <v>963129.57</v>
          </cell>
          <cell r="P118">
            <v>681305.08</v>
          </cell>
          <cell r="Q118">
            <v>560036.43000000005</v>
          </cell>
          <cell r="R118">
            <v>535417.67000000004</v>
          </cell>
          <cell r="S118">
            <v>625861.87</v>
          </cell>
          <cell r="T118">
            <v>662357</v>
          </cell>
          <cell r="U118">
            <v>658163.24</v>
          </cell>
          <cell r="V118">
            <v>581709.94999999995</v>
          </cell>
          <cell r="W118">
            <v>491011.44</v>
          </cell>
          <cell r="X118">
            <v>490191.48</v>
          </cell>
          <cell r="Y118">
            <v>496871.7</v>
          </cell>
          <cell r="Z118">
            <v>468317.99</v>
          </cell>
          <cell r="AA118">
            <v>484914.21</v>
          </cell>
          <cell r="AB118">
            <v>735583.13</v>
          </cell>
          <cell r="AC118">
            <v>631625.04</v>
          </cell>
          <cell r="AD118">
            <v>609599.32999999996</v>
          </cell>
          <cell r="AE118">
            <v>652817.88</v>
          </cell>
          <cell r="AF118">
            <v>684024.11</v>
          </cell>
          <cell r="AG118">
            <v>623247.56000000006</v>
          </cell>
          <cell r="AH118">
            <v>503351.31</v>
          </cell>
          <cell r="AJ118">
            <v>824658.61</v>
          </cell>
        </row>
        <row r="119"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353833.14</v>
          </cell>
          <cell r="Q119">
            <v>279607.55</v>
          </cell>
          <cell r="R119">
            <v>235848.78</v>
          </cell>
          <cell r="S119">
            <v>259595.8</v>
          </cell>
          <cell r="T119">
            <v>275254.96999999997</v>
          </cell>
          <cell r="U119">
            <v>276409.17</v>
          </cell>
          <cell r="V119">
            <v>254396.26</v>
          </cell>
          <cell r="W119">
            <v>222814.58</v>
          </cell>
          <cell r="X119">
            <v>247968.19</v>
          </cell>
          <cell r="Y119">
            <v>264011.25</v>
          </cell>
          <cell r="Z119">
            <v>251636.63</v>
          </cell>
          <cell r="AA119">
            <v>264908.71000000002</v>
          </cell>
          <cell r="AB119">
            <v>376510.84</v>
          </cell>
          <cell r="AC119">
            <v>316701.89</v>
          </cell>
          <cell r="AD119">
            <v>274755.15999999997</v>
          </cell>
          <cell r="AE119">
            <v>271376.77</v>
          </cell>
          <cell r="AF119">
            <v>281769.46999999997</v>
          </cell>
          <cell r="AG119">
            <v>259889.97</v>
          </cell>
          <cell r="AH119">
            <v>217598.48</v>
          </cell>
          <cell r="AJ119">
            <v>0</v>
          </cell>
        </row>
        <row r="120"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107992.53</v>
          </cell>
          <cell r="Q120">
            <v>99637.92</v>
          </cell>
          <cell r="R120">
            <v>102108.22</v>
          </cell>
          <cell r="S120">
            <v>96952.43</v>
          </cell>
          <cell r="T120">
            <v>93513.16</v>
          </cell>
          <cell r="U120">
            <v>91194.95</v>
          </cell>
          <cell r="V120">
            <v>92160.639999999999</v>
          </cell>
          <cell r="W120">
            <v>87158.49</v>
          </cell>
          <cell r="X120">
            <v>82451.08</v>
          </cell>
          <cell r="Y120">
            <v>78497.279999999999</v>
          </cell>
          <cell r="Z120">
            <v>70376.039999999994</v>
          </cell>
          <cell r="AA120">
            <v>68639.23</v>
          </cell>
          <cell r="AB120">
            <v>115321.72</v>
          </cell>
          <cell r="AC120">
            <v>117754.64</v>
          </cell>
          <cell r="AD120">
            <v>111273.61</v>
          </cell>
          <cell r="AE120">
            <v>103906.21</v>
          </cell>
          <cell r="AF120">
            <v>95231.59</v>
          </cell>
          <cell r="AG120">
            <v>88808.22</v>
          </cell>
          <cell r="AH120">
            <v>80846.259999999995</v>
          </cell>
          <cell r="AJ120">
            <v>0</v>
          </cell>
        </row>
        <row r="121">
          <cell r="J121">
            <v>720879.35</v>
          </cell>
          <cell r="K121">
            <v>709859.49</v>
          </cell>
          <cell r="L121">
            <v>622357.85</v>
          </cell>
          <cell r="M121">
            <v>559760.93999999994</v>
          </cell>
          <cell r="N121">
            <v>561608.56000000006</v>
          </cell>
          <cell r="O121">
            <v>508006.27</v>
          </cell>
          <cell r="P121">
            <v>562488.85</v>
          </cell>
          <cell r="Q121">
            <v>538522.47</v>
          </cell>
          <cell r="R121">
            <v>583518.41</v>
          </cell>
          <cell r="S121">
            <v>560393.91</v>
          </cell>
          <cell r="T121">
            <v>542429.84</v>
          </cell>
          <cell r="U121">
            <v>538950.37</v>
          </cell>
          <cell r="V121">
            <v>538283.25</v>
          </cell>
          <cell r="W121">
            <v>506980.54</v>
          </cell>
          <cell r="X121">
            <v>439563.84</v>
          </cell>
          <cell r="Y121">
            <v>399347.93</v>
          </cell>
          <cell r="Z121">
            <v>350699.74</v>
          </cell>
          <cell r="AA121">
            <v>326994.18</v>
          </cell>
          <cell r="AB121">
            <v>626866.25</v>
          </cell>
          <cell r="AC121">
            <v>649678.4</v>
          </cell>
          <cell r="AD121">
            <v>636781.52</v>
          </cell>
          <cell r="AE121">
            <v>600942.06000000006</v>
          </cell>
          <cell r="AF121">
            <v>560855.03</v>
          </cell>
          <cell r="AG121">
            <v>528241.85</v>
          </cell>
          <cell r="AH121">
            <v>492515.44</v>
          </cell>
          <cell r="AJ121">
            <v>709859.49</v>
          </cell>
        </row>
        <row r="122">
          <cell r="J122">
            <v>535455.31000000006</v>
          </cell>
          <cell r="K122">
            <v>561728.48</v>
          </cell>
          <cell r="L122">
            <v>482691.11</v>
          </cell>
          <cell r="M122">
            <v>423892.02</v>
          </cell>
          <cell r="N122">
            <v>408214.38</v>
          </cell>
          <cell r="O122">
            <v>353348.38</v>
          </cell>
          <cell r="P122">
            <v>571445.14</v>
          </cell>
          <cell r="Q122">
            <v>594075.49</v>
          </cell>
          <cell r="R122">
            <v>598573.92000000004</v>
          </cell>
          <cell r="S122">
            <v>536540.82999999996</v>
          </cell>
          <cell r="T122">
            <v>488451.75</v>
          </cell>
          <cell r="U122">
            <v>486534.35</v>
          </cell>
          <cell r="V122">
            <v>528155.29</v>
          </cell>
          <cell r="W122">
            <v>539963.07999999996</v>
          </cell>
          <cell r="X122">
            <v>461650.65</v>
          </cell>
          <cell r="Y122">
            <v>405076.47999999998</v>
          </cell>
          <cell r="Z122">
            <v>337360.07</v>
          </cell>
          <cell r="AA122">
            <v>301419.3</v>
          </cell>
          <cell r="AB122">
            <v>600225.03</v>
          </cell>
          <cell r="AC122">
            <v>680622.26</v>
          </cell>
          <cell r="AD122">
            <v>650607.13</v>
          </cell>
          <cell r="AE122">
            <v>559861.57999999996</v>
          </cell>
          <cell r="AF122">
            <v>485610.71</v>
          </cell>
          <cell r="AG122">
            <v>475093.58</v>
          </cell>
          <cell r="AH122">
            <v>482029.83</v>
          </cell>
          <cell r="AJ122">
            <v>561728.48</v>
          </cell>
        </row>
        <row r="123">
          <cell r="J123">
            <v>69561.8</v>
          </cell>
          <cell r="K123">
            <v>73973.929999999993</v>
          </cell>
          <cell r="L123">
            <v>66710.11</v>
          </cell>
          <cell r="M123">
            <v>59496.05</v>
          </cell>
          <cell r="N123">
            <v>57978.33</v>
          </cell>
          <cell r="O123">
            <v>50515.7</v>
          </cell>
          <cell r="P123">
            <v>70582.75</v>
          </cell>
          <cell r="Q123">
            <v>72360.929999999993</v>
          </cell>
          <cell r="R123">
            <v>64487.59</v>
          </cell>
          <cell r="S123">
            <v>60427.51</v>
          </cell>
          <cell r="T123">
            <v>55208.82</v>
          </cell>
          <cell r="U123">
            <v>50650.66</v>
          </cell>
          <cell r="V123">
            <v>62275.45</v>
          </cell>
          <cell r="W123">
            <v>63784.19</v>
          </cell>
          <cell r="X123">
            <v>58353.88</v>
          </cell>
          <cell r="Y123">
            <v>54519.18</v>
          </cell>
          <cell r="Z123">
            <v>44839.53</v>
          </cell>
          <cell r="AA123">
            <v>42809.49</v>
          </cell>
          <cell r="AB123">
            <v>75331.37</v>
          </cell>
          <cell r="AC123">
            <v>83546.929999999993</v>
          </cell>
          <cell r="AD123">
            <v>70717.84</v>
          </cell>
          <cell r="AE123">
            <v>62329.65</v>
          </cell>
          <cell r="AF123">
            <v>54443.21</v>
          </cell>
          <cell r="AG123">
            <v>47347.18</v>
          </cell>
          <cell r="AH123">
            <v>52868.31</v>
          </cell>
          <cell r="AJ123">
            <v>73973.929999999993</v>
          </cell>
        </row>
        <row r="124">
          <cell r="J124">
            <v>44283.26</v>
          </cell>
          <cell r="K124">
            <v>41118.22</v>
          </cell>
          <cell r="L124">
            <v>37893.96</v>
          </cell>
          <cell r="M124">
            <v>30451.09</v>
          </cell>
          <cell r="N124">
            <v>33454.61</v>
          </cell>
          <cell r="O124">
            <v>24442.28</v>
          </cell>
          <cell r="P124">
            <v>36609.199999999997</v>
          </cell>
          <cell r="Q124">
            <v>37566.32</v>
          </cell>
          <cell r="R124">
            <v>37338.49</v>
          </cell>
          <cell r="S124">
            <v>32028.15</v>
          </cell>
          <cell r="T124">
            <v>29889.89</v>
          </cell>
          <cell r="U124">
            <v>30608.94</v>
          </cell>
          <cell r="V124">
            <v>34596.15</v>
          </cell>
          <cell r="W124">
            <v>34774.92</v>
          </cell>
          <cell r="X124">
            <v>30484.36</v>
          </cell>
          <cell r="Y124">
            <v>27544.77</v>
          </cell>
          <cell r="Z124">
            <v>23679.8</v>
          </cell>
          <cell r="AA124">
            <v>19334.39</v>
          </cell>
          <cell r="AB124">
            <v>42441.99</v>
          </cell>
          <cell r="AC124">
            <v>45869</v>
          </cell>
          <cell r="AD124">
            <v>42147.42</v>
          </cell>
          <cell r="AE124">
            <v>34954.639999999999</v>
          </cell>
          <cell r="AF124">
            <v>30999.8</v>
          </cell>
          <cell r="AG124">
            <v>30708.48</v>
          </cell>
          <cell r="AH124">
            <v>32027.67</v>
          </cell>
          <cell r="AJ124">
            <v>41118.22</v>
          </cell>
        </row>
        <row r="125">
          <cell r="J125">
            <v>180923.34</v>
          </cell>
          <cell r="K125">
            <v>188158.44</v>
          </cell>
          <cell r="L125">
            <v>160992.12</v>
          </cell>
          <cell r="M125">
            <v>141631.43</v>
          </cell>
          <cell r="N125">
            <v>144993.67000000001</v>
          </cell>
          <cell r="O125">
            <v>128540.24</v>
          </cell>
          <cell r="P125">
            <v>177687.87</v>
          </cell>
          <cell r="Q125">
            <v>175291.92</v>
          </cell>
          <cell r="R125">
            <v>196142.79</v>
          </cell>
          <cell r="S125">
            <v>190339.76</v>
          </cell>
          <cell r="T125">
            <v>172343.11</v>
          </cell>
          <cell r="U125">
            <v>164572.09</v>
          </cell>
          <cell r="V125">
            <v>173731.36</v>
          </cell>
          <cell r="W125">
            <v>166034.85999999999</v>
          </cell>
          <cell r="X125">
            <v>143783.56</v>
          </cell>
          <cell r="Y125">
            <v>130669.18</v>
          </cell>
          <cell r="Z125">
            <v>111957.72</v>
          </cell>
          <cell r="AA125">
            <v>100380.34</v>
          </cell>
          <cell r="AB125">
            <v>200526.3</v>
          </cell>
          <cell r="AC125">
            <v>210714.79</v>
          </cell>
          <cell r="AD125">
            <v>215157.34</v>
          </cell>
          <cell r="AE125">
            <v>205860.07</v>
          </cell>
          <cell r="AF125">
            <v>177595.91</v>
          </cell>
          <cell r="AG125">
            <v>161557.67000000001</v>
          </cell>
          <cell r="AH125">
            <v>154459.68</v>
          </cell>
          <cell r="AJ125">
            <v>188158.44</v>
          </cell>
        </row>
        <row r="126">
          <cell r="J126">
            <v>11030.02</v>
          </cell>
          <cell r="K126">
            <v>11118.17</v>
          </cell>
          <cell r="L126">
            <v>9894.34</v>
          </cell>
          <cell r="M126">
            <v>8751.4500000000007</v>
          </cell>
          <cell r="N126">
            <v>8608.18</v>
          </cell>
          <cell r="O126">
            <v>7641.46</v>
          </cell>
          <cell r="P126">
            <v>11807.11</v>
          </cell>
          <cell r="Q126">
            <v>11413.42</v>
          </cell>
          <cell r="R126">
            <v>11833.85</v>
          </cell>
          <cell r="S126">
            <v>10527.3</v>
          </cell>
          <cell r="T126">
            <v>9774.91</v>
          </cell>
          <cell r="U126">
            <v>10193.030000000001</v>
          </cell>
          <cell r="V126">
            <v>10511.66</v>
          </cell>
          <cell r="W126">
            <v>10514.39</v>
          </cell>
          <cell r="X126">
            <v>9456.23</v>
          </cell>
          <cell r="Y126">
            <v>8721.89</v>
          </cell>
          <cell r="Z126">
            <v>7781.26</v>
          </cell>
          <cell r="AA126">
            <v>7306.67</v>
          </cell>
          <cell r="AB126">
            <v>13587.65</v>
          </cell>
          <cell r="AC126">
            <v>14135.35</v>
          </cell>
          <cell r="AD126">
            <v>13399.81</v>
          </cell>
          <cell r="AE126">
            <v>11614.55</v>
          </cell>
          <cell r="AF126">
            <v>10117.700000000001</v>
          </cell>
          <cell r="AG126">
            <v>10603.02</v>
          </cell>
          <cell r="AH126">
            <v>9688.58</v>
          </cell>
          <cell r="AJ126">
            <v>11118.17</v>
          </cell>
        </row>
        <row r="127"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</row>
        <row r="129"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</row>
        <row r="131">
          <cell r="J131">
            <v>-528463.68999999994</v>
          </cell>
          <cell r="K131">
            <v>-452328.2</v>
          </cell>
          <cell r="L131">
            <v>-558820.05000000005</v>
          </cell>
          <cell r="M131">
            <v>-679004.48</v>
          </cell>
          <cell r="N131">
            <v>-714068.61</v>
          </cell>
          <cell r="O131">
            <v>-887608.31999999995</v>
          </cell>
          <cell r="P131">
            <v>-435494.58</v>
          </cell>
          <cell r="Q131">
            <v>-333315</v>
          </cell>
          <cell r="R131">
            <v>-336380.4</v>
          </cell>
          <cell r="S131">
            <v>-442963.57</v>
          </cell>
          <cell r="T131">
            <v>-470137.79</v>
          </cell>
          <cell r="U131">
            <v>-480164.76</v>
          </cell>
          <cell r="V131">
            <v>-441613.87</v>
          </cell>
          <cell r="W131">
            <v>-364821.78</v>
          </cell>
          <cell r="X131">
            <v>-373323.54</v>
          </cell>
          <cell r="Y131">
            <v>-431898.38</v>
          </cell>
          <cell r="Z131">
            <v>-491134.63</v>
          </cell>
          <cell r="AA131">
            <v>-593400.4</v>
          </cell>
          <cell r="AB131">
            <v>-390455.53</v>
          </cell>
          <cell r="AC131">
            <v>-297957.23</v>
          </cell>
          <cell r="AD131">
            <v>-306352.34999999998</v>
          </cell>
          <cell r="AE131">
            <v>-395053.07</v>
          </cell>
          <cell r="AF131">
            <v>-463791.16</v>
          </cell>
          <cell r="AG131">
            <v>-443064.16</v>
          </cell>
          <cell r="AH131">
            <v>-355216.09</v>
          </cell>
          <cell r="AJ131">
            <v>-452328.2</v>
          </cell>
        </row>
        <row r="132"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-226172.42</v>
          </cell>
          <cell r="Q132">
            <v>-166413.07999999999</v>
          </cell>
          <cell r="R132">
            <v>-148173.87</v>
          </cell>
          <cell r="S132">
            <v>-183733.01</v>
          </cell>
          <cell r="T132">
            <v>-195374.65</v>
          </cell>
          <cell r="U132">
            <v>-201655.05</v>
          </cell>
          <cell r="V132">
            <v>-193128.75</v>
          </cell>
          <cell r="W132">
            <v>-165551.35999999999</v>
          </cell>
          <cell r="X132">
            <v>-188849.39</v>
          </cell>
          <cell r="Y132">
            <v>-229487.87</v>
          </cell>
          <cell r="Z132">
            <v>-263896.46999999997</v>
          </cell>
          <cell r="AA132">
            <v>-324174.74</v>
          </cell>
          <cell r="AB132">
            <v>-199856.05</v>
          </cell>
          <cell r="AC132">
            <v>-149398.16</v>
          </cell>
          <cell r="AD132">
            <v>-138077.4</v>
          </cell>
          <cell r="AE132">
            <v>-164223.79</v>
          </cell>
          <cell r="AF132">
            <v>-191049.1</v>
          </cell>
          <cell r="AG132">
            <v>-184754.72</v>
          </cell>
          <cell r="AH132">
            <v>-153559.71</v>
          </cell>
          <cell r="AJ132">
            <v>0</v>
          </cell>
        </row>
        <row r="133"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-69029.52</v>
          </cell>
          <cell r="Q133">
            <v>-59301.17</v>
          </cell>
          <cell r="R133">
            <v>-64150.3</v>
          </cell>
          <cell r="S133">
            <v>-68619.600000000006</v>
          </cell>
          <cell r="T133">
            <v>-66375.19</v>
          </cell>
          <cell r="U133">
            <v>-66531.520000000004</v>
          </cell>
          <cell r="V133">
            <v>-69965.14</v>
          </cell>
          <cell r="W133">
            <v>-64758.81</v>
          </cell>
          <cell r="X133">
            <v>-62793.69</v>
          </cell>
          <cell r="Y133">
            <v>-68232.600000000006</v>
          </cell>
          <cell r="Z133">
            <v>-73804.789999999994</v>
          </cell>
          <cell r="AA133">
            <v>-83995.36</v>
          </cell>
          <cell r="AB133">
            <v>-61214.02</v>
          </cell>
          <cell r="AC133">
            <v>-55548.54</v>
          </cell>
          <cell r="AD133">
            <v>-55920.22</v>
          </cell>
          <cell r="AE133">
            <v>-62878.9</v>
          </cell>
          <cell r="AF133">
            <v>-64570.19</v>
          </cell>
          <cell r="AG133">
            <v>-63133.41</v>
          </cell>
          <cell r="AH133">
            <v>-57053.38</v>
          </cell>
          <cell r="AJ133">
            <v>0</v>
          </cell>
        </row>
        <row r="134">
          <cell r="J134">
            <v>-416711.7</v>
          </cell>
          <cell r="K134">
            <v>-389360.47</v>
          </cell>
          <cell r="L134">
            <v>-390904.86</v>
          </cell>
          <cell r="M134">
            <v>-441447.77</v>
          </cell>
          <cell r="N134">
            <v>-433085.82</v>
          </cell>
          <cell r="O134">
            <v>-468172.3</v>
          </cell>
          <cell r="P134">
            <v>-359546.48</v>
          </cell>
          <cell r="Q134">
            <v>-320510.61</v>
          </cell>
          <cell r="R134">
            <v>-366600.07</v>
          </cell>
          <cell r="S134">
            <v>-396627.6</v>
          </cell>
          <cell r="T134">
            <v>-385014.08</v>
          </cell>
          <cell r="U134">
            <v>-393192.69</v>
          </cell>
          <cell r="V134">
            <v>-408645.83</v>
          </cell>
          <cell r="W134">
            <v>-376686.83</v>
          </cell>
          <cell r="X134">
            <v>-334766.18</v>
          </cell>
          <cell r="Y134">
            <v>-347127.28</v>
          </cell>
          <cell r="Z134">
            <v>-367785.97</v>
          </cell>
          <cell r="AA134">
            <v>-400150.12</v>
          </cell>
          <cell r="AB134">
            <v>-332747.42</v>
          </cell>
          <cell r="AC134">
            <v>-306473.57</v>
          </cell>
          <cell r="AD134">
            <v>-320012.68</v>
          </cell>
          <cell r="AE134">
            <v>-363660.39</v>
          </cell>
          <cell r="AF134">
            <v>-380278.42</v>
          </cell>
          <cell r="AG134">
            <v>-375524.99</v>
          </cell>
          <cell r="AH134">
            <v>-347569.19</v>
          </cell>
          <cell r="AJ134">
            <v>-389360.47</v>
          </cell>
        </row>
        <row r="135">
          <cell r="J135">
            <v>-333142.57</v>
          </cell>
          <cell r="K135">
            <v>-332026.90999999997</v>
          </cell>
          <cell r="L135">
            <v>-328140.56</v>
          </cell>
          <cell r="M135">
            <v>-352668.57</v>
          </cell>
          <cell r="N135">
            <v>-337296.75</v>
          </cell>
          <cell r="O135">
            <v>-345846.14</v>
          </cell>
          <cell r="P135">
            <v>-352517.15</v>
          </cell>
          <cell r="Q135">
            <v>-344083.3</v>
          </cell>
          <cell r="R135">
            <v>-360294.84</v>
          </cell>
          <cell r="S135">
            <v>-362952.72</v>
          </cell>
          <cell r="T135">
            <v>-339127.73</v>
          </cell>
          <cell r="U135">
            <v>-345077.22</v>
          </cell>
          <cell r="V135">
            <v>-378246.38</v>
          </cell>
          <cell r="W135">
            <v>-378416.42</v>
          </cell>
          <cell r="X135">
            <v>-342650.89</v>
          </cell>
          <cell r="Y135">
            <v>-343025.47</v>
          </cell>
          <cell r="Z135">
            <v>-344243.71</v>
          </cell>
          <cell r="AA135">
            <v>-355099.88</v>
          </cell>
          <cell r="AB135">
            <v>-318605.98</v>
          </cell>
          <cell r="AC135">
            <v>-321070.75</v>
          </cell>
          <cell r="AD135">
            <v>-326960.7</v>
          </cell>
          <cell r="AE135">
            <v>-338800.52</v>
          </cell>
          <cell r="AF135">
            <v>-329260.26</v>
          </cell>
          <cell r="AG135">
            <v>-337742.1</v>
          </cell>
          <cell r="AH135">
            <v>-340169.48</v>
          </cell>
          <cell r="AJ135">
            <v>-332026.90999999997</v>
          </cell>
        </row>
        <row r="136">
          <cell r="J136">
            <v>-40210.910000000003</v>
          </cell>
          <cell r="K136">
            <v>-40574.97</v>
          </cell>
          <cell r="L136">
            <v>-41900.83</v>
          </cell>
          <cell r="M136">
            <v>-46920.74</v>
          </cell>
          <cell r="N136">
            <v>-44710.13</v>
          </cell>
          <cell r="O136">
            <v>-46554.65</v>
          </cell>
          <cell r="P136">
            <v>-45116.95</v>
          </cell>
          <cell r="Q136">
            <v>-43066.81</v>
          </cell>
          <cell r="R136">
            <v>-40514.839999999997</v>
          </cell>
          <cell r="S136">
            <v>-42768.52</v>
          </cell>
          <cell r="T136">
            <v>-39186.949999999997</v>
          </cell>
          <cell r="U136">
            <v>-36952.32</v>
          </cell>
          <cell r="V136">
            <v>-47277.34</v>
          </cell>
          <cell r="W136">
            <v>-47391.69</v>
          </cell>
          <cell r="X136">
            <v>-44441.57</v>
          </cell>
          <cell r="Y136">
            <v>-47389.99</v>
          </cell>
          <cell r="Z136">
            <v>-47024.13</v>
          </cell>
          <cell r="AA136">
            <v>-52386.93</v>
          </cell>
          <cell r="AB136">
            <v>-39986.71</v>
          </cell>
          <cell r="AC136">
            <v>-39411.69</v>
          </cell>
          <cell r="AD136">
            <v>-35539.040000000001</v>
          </cell>
          <cell r="AE136">
            <v>-37718.82</v>
          </cell>
          <cell r="AF136">
            <v>-36914.31</v>
          </cell>
          <cell r="AG136">
            <v>-33658.92</v>
          </cell>
          <cell r="AH136">
            <v>-37309.279999999999</v>
          </cell>
          <cell r="AJ136">
            <v>-40574.97</v>
          </cell>
        </row>
        <row r="137">
          <cell r="J137">
            <v>-25598.39</v>
          </cell>
          <cell r="K137">
            <v>-22553.49</v>
          </cell>
          <cell r="L137">
            <v>-23801.31</v>
          </cell>
          <cell r="M137">
            <v>-24014.83</v>
          </cell>
          <cell r="N137">
            <v>-25798.6</v>
          </cell>
          <cell r="O137">
            <v>-22525.71</v>
          </cell>
          <cell r="P137">
            <v>-23400.84</v>
          </cell>
          <cell r="Q137">
            <v>-22358.22</v>
          </cell>
          <cell r="R137">
            <v>-23458.2</v>
          </cell>
          <cell r="S137">
            <v>-22668.42</v>
          </cell>
          <cell r="T137">
            <v>-21215.7</v>
          </cell>
          <cell r="U137">
            <v>-22330.84</v>
          </cell>
          <cell r="V137">
            <v>-26264.19</v>
          </cell>
          <cell r="W137">
            <v>-25837.78</v>
          </cell>
          <cell r="X137">
            <v>-23216.5</v>
          </cell>
          <cell r="Y137">
            <v>-23942.89</v>
          </cell>
          <cell r="Z137">
            <v>-24833.49</v>
          </cell>
          <cell r="AA137">
            <v>-23659.919999999998</v>
          </cell>
          <cell r="AB137">
            <v>-22528.67</v>
          </cell>
          <cell r="AC137">
            <v>-21637.84</v>
          </cell>
          <cell r="AD137">
            <v>-21181.06</v>
          </cell>
          <cell r="AE137">
            <v>-21152.82</v>
          </cell>
          <cell r="AF137">
            <v>-21018.9</v>
          </cell>
          <cell r="AG137">
            <v>-21830.53</v>
          </cell>
          <cell r="AH137">
            <v>-22602</v>
          </cell>
          <cell r="AJ137">
            <v>-22553.49</v>
          </cell>
        </row>
        <row r="138">
          <cell r="J138">
            <v>-104584.59</v>
          </cell>
          <cell r="K138">
            <v>-103205.58</v>
          </cell>
          <cell r="L138">
            <v>-101119.64</v>
          </cell>
          <cell r="M138">
            <v>-111695.67999999999</v>
          </cell>
          <cell r="N138">
            <v>-111812.23</v>
          </cell>
          <cell r="O138">
            <v>-118461.1</v>
          </cell>
          <cell r="P138">
            <v>-113579.23</v>
          </cell>
          <cell r="Q138">
            <v>-104327.9</v>
          </cell>
          <cell r="R138">
            <v>-123228.26</v>
          </cell>
          <cell r="S138">
            <v>-134715.95000000001</v>
          </cell>
          <cell r="T138">
            <v>-122328.3</v>
          </cell>
          <cell r="U138">
            <v>-120064.01</v>
          </cell>
          <cell r="V138">
            <v>-131890.78</v>
          </cell>
          <cell r="W138">
            <v>-123363.99</v>
          </cell>
          <cell r="X138">
            <v>-109503.72</v>
          </cell>
          <cell r="Y138">
            <v>-113582.25</v>
          </cell>
          <cell r="Z138">
            <v>-117412.34</v>
          </cell>
          <cell r="AA138">
            <v>-122837.68</v>
          </cell>
          <cell r="AB138">
            <v>-106441.54</v>
          </cell>
          <cell r="AC138">
            <v>-99400.74</v>
          </cell>
          <cell r="AD138">
            <v>-108126.69</v>
          </cell>
          <cell r="AE138">
            <v>-124576.33</v>
          </cell>
          <cell r="AF138">
            <v>-120415.95</v>
          </cell>
          <cell r="AG138">
            <v>-114850.69</v>
          </cell>
          <cell r="AH138">
            <v>-109002.52</v>
          </cell>
          <cell r="AJ138">
            <v>-103205.58</v>
          </cell>
        </row>
        <row r="139">
          <cell r="J139">
            <v>-6376.02</v>
          </cell>
          <cell r="K139">
            <v>-6098.35</v>
          </cell>
          <cell r="L139">
            <v>-6214.66</v>
          </cell>
          <cell r="M139">
            <v>-6901.71</v>
          </cell>
          <cell r="N139">
            <v>-6638.22</v>
          </cell>
          <cell r="O139">
            <v>-7042.27</v>
          </cell>
          <cell r="P139">
            <v>-7547.18</v>
          </cell>
          <cell r="Q139">
            <v>-6792.89</v>
          </cell>
          <cell r="R139">
            <v>-7434.71</v>
          </cell>
          <cell r="S139">
            <v>-7450.86</v>
          </cell>
          <cell r="T139">
            <v>-6938.19</v>
          </cell>
          <cell r="U139">
            <v>-7436.36</v>
          </cell>
          <cell r="V139">
            <v>-7980.08</v>
          </cell>
          <cell r="W139">
            <v>-7812.2</v>
          </cell>
          <cell r="X139">
            <v>-7201.75</v>
          </cell>
          <cell r="Y139">
            <v>-7581.37</v>
          </cell>
          <cell r="Z139">
            <v>-8160.36</v>
          </cell>
          <cell r="AA139">
            <v>-8941.33</v>
          </cell>
          <cell r="AB139">
            <v>-7212.47</v>
          </cell>
          <cell r="AC139">
            <v>-6668.09</v>
          </cell>
          <cell r="AD139">
            <v>-6734.04</v>
          </cell>
          <cell r="AE139">
            <v>-7028.55</v>
          </cell>
          <cell r="AF139">
            <v>-6860.14</v>
          </cell>
          <cell r="AG139">
            <v>-7537.65</v>
          </cell>
          <cell r="AH139">
            <v>-6837.25</v>
          </cell>
          <cell r="AJ139">
            <v>-6098.35</v>
          </cell>
        </row>
        <row r="140"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</row>
        <row r="144"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</row>
        <row r="145"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</row>
        <row r="146"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</row>
        <row r="147"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</row>
        <row r="148"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</row>
        <row r="149"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</row>
        <row r="150"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</row>
        <row r="151"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</row>
        <row r="154"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</row>
        <row r="155"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</row>
        <row r="157">
          <cell r="J157">
            <v>-103140.85</v>
          </cell>
          <cell r="K157">
            <v>-90019.6</v>
          </cell>
          <cell r="L157">
            <v>-98569.62</v>
          </cell>
          <cell r="M157">
            <v>-116234.25</v>
          </cell>
          <cell r="N157">
            <v>-120866.56</v>
          </cell>
          <cell r="O157">
            <v>-147140.07999999999</v>
          </cell>
          <cell r="P157">
            <v>-71039.08</v>
          </cell>
          <cell r="Q157">
            <v>-54012.480000000003</v>
          </cell>
          <cell r="R157">
            <v>-45446.53</v>
          </cell>
          <cell r="S157">
            <v>-58047.040000000001</v>
          </cell>
          <cell r="T157">
            <v>-75437.77</v>
          </cell>
          <cell r="U157">
            <v>-81181.460000000006</v>
          </cell>
          <cell r="V157">
            <v>-64387.11</v>
          </cell>
          <cell r="W157">
            <v>-48742.69</v>
          </cell>
          <cell r="X157">
            <v>-49838.43</v>
          </cell>
          <cell r="Y157">
            <v>-60069.84</v>
          </cell>
          <cell r="Z157">
            <v>-65618.58</v>
          </cell>
          <cell r="AA157">
            <v>-85593.02</v>
          </cell>
          <cell r="AB157">
            <v>-52023.49</v>
          </cell>
          <cell r="AC157">
            <v>-36248.43</v>
          </cell>
          <cell r="AD157">
            <v>-35952.379999999997</v>
          </cell>
          <cell r="AE157">
            <v>-41852.879999999997</v>
          </cell>
          <cell r="AF157">
            <v>-57441.31</v>
          </cell>
          <cell r="AG157">
            <v>-60255.519999999997</v>
          </cell>
          <cell r="AH157">
            <v>-46714.8</v>
          </cell>
          <cell r="AJ157">
            <v>-90019.6</v>
          </cell>
        </row>
        <row r="158"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-37506.32</v>
          </cell>
          <cell r="Q158">
            <v>-28677.279999999999</v>
          </cell>
          <cell r="R158">
            <v>-20543.59</v>
          </cell>
          <cell r="S158">
            <v>-23907.06</v>
          </cell>
          <cell r="T158">
            <v>-31136.21</v>
          </cell>
          <cell r="U158">
            <v>-33549.22</v>
          </cell>
          <cell r="V158">
            <v>-27666.04</v>
          </cell>
          <cell r="W158">
            <v>-20649.73</v>
          </cell>
          <cell r="X158">
            <v>-24682.93</v>
          </cell>
          <cell r="Y158">
            <v>-31881.37</v>
          </cell>
          <cell r="Z158">
            <v>-34991.31</v>
          </cell>
          <cell r="AA158">
            <v>-47533.52</v>
          </cell>
          <cell r="AB158">
            <v>-27001.68</v>
          </cell>
          <cell r="AC158">
            <v>-19573.28</v>
          </cell>
          <cell r="AD158">
            <v>-17041.95</v>
          </cell>
          <cell r="AE158">
            <v>-17364.61</v>
          </cell>
          <cell r="AF158">
            <v>-23497.08</v>
          </cell>
          <cell r="AG158">
            <v>-24686.03</v>
          </cell>
          <cell r="AH158">
            <v>-19813.2</v>
          </cell>
          <cell r="AJ158">
            <v>0</v>
          </cell>
        </row>
        <row r="159"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-10598.5</v>
          </cell>
          <cell r="Q159">
            <v>-9392.2900000000009</v>
          </cell>
          <cell r="R159">
            <v>-9804.14</v>
          </cell>
          <cell r="S159">
            <v>-9469.9599999999991</v>
          </cell>
          <cell r="T159">
            <v>-10723.09</v>
          </cell>
          <cell r="U159">
            <v>-10465.61</v>
          </cell>
          <cell r="V159">
            <v>-9944.6</v>
          </cell>
          <cell r="W159">
            <v>-8965.7999999999993</v>
          </cell>
          <cell r="X159">
            <v>-8704.41</v>
          </cell>
          <cell r="Y159">
            <v>-9627.81</v>
          </cell>
          <cell r="Z159">
            <v>-10133.23</v>
          </cell>
          <cell r="AA159">
            <v>-11611.28</v>
          </cell>
          <cell r="AB159">
            <v>-7414.81</v>
          </cell>
          <cell r="AC159">
            <v>-6925.97</v>
          </cell>
          <cell r="AD159">
            <v>-7266.07</v>
          </cell>
          <cell r="AE159">
            <v>-7300.52</v>
          </cell>
          <cell r="AF159">
            <v>-7866.17</v>
          </cell>
          <cell r="AG159">
            <v>-8007.41</v>
          </cell>
          <cell r="AH159">
            <v>-7365.23</v>
          </cell>
          <cell r="AJ159">
            <v>0</v>
          </cell>
        </row>
        <row r="160">
          <cell r="J160">
            <v>-79905.16</v>
          </cell>
          <cell r="K160">
            <v>-75248.95</v>
          </cell>
          <cell r="L160">
            <v>-68684.87</v>
          </cell>
          <cell r="M160">
            <v>-75554.899999999994</v>
          </cell>
          <cell r="N160">
            <v>-74796.33</v>
          </cell>
          <cell r="O160">
            <v>-69946.36</v>
          </cell>
          <cell r="P160">
            <v>-53293.17</v>
          </cell>
          <cell r="Q160">
            <v>-49827.74</v>
          </cell>
          <cell r="R160">
            <v>-55852.78</v>
          </cell>
          <cell r="S160">
            <v>-54711.35</v>
          </cell>
          <cell r="T160">
            <v>-61063.199999999997</v>
          </cell>
          <cell r="U160">
            <v>-62957.49</v>
          </cell>
          <cell r="V160">
            <v>-57696.74</v>
          </cell>
          <cell r="W160">
            <v>-54747.24</v>
          </cell>
          <cell r="X160">
            <v>-47319.01</v>
          </cell>
          <cell r="Y160">
            <v>-49381.79</v>
          </cell>
          <cell r="Z160">
            <v>-51086.65</v>
          </cell>
          <cell r="AA160">
            <v>-53738.6</v>
          </cell>
          <cell r="AB160">
            <v>-39034.94</v>
          </cell>
          <cell r="AC160">
            <v>-37688.449999999997</v>
          </cell>
          <cell r="AD160">
            <v>-41605.01</v>
          </cell>
          <cell r="AE160">
            <v>-41807.01</v>
          </cell>
          <cell r="AF160">
            <v>-45494.53</v>
          </cell>
          <cell r="AG160">
            <v>-47859.58</v>
          </cell>
          <cell r="AH160">
            <v>-44870.1</v>
          </cell>
          <cell r="AJ160">
            <v>-75248.95</v>
          </cell>
        </row>
        <row r="161">
          <cell r="J161">
            <v>-60378.38</v>
          </cell>
          <cell r="K161">
            <v>-59168.44</v>
          </cell>
          <cell r="L161">
            <v>-53391.86</v>
          </cell>
          <cell r="M161">
            <v>-56833.53</v>
          </cell>
          <cell r="N161">
            <v>-52688.74</v>
          </cell>
          <cell r="O161">
            <v>-52755.49</v>
          </cell>
          <cell r="P161">
            <v>-52663.73</v>
          </cell>
          <cell r="Q161">
            <v>-57620.46</v>
          </cell>
          <cell r="R161">
            <v>-58913.95</v>
          </cell>
          <cell r="S161">
            <v>-53632.29</v>
          </cell>
          <cell r="T161">
            <v>-55734.080000000002</v>
          </cell>
          <cell r="U161">
            <v>-52777.38</v>
          </cell>
          <cell r="V161">
            <v>-55038.44</v>
          </cell>
          <cell r="W161">
            <v>-58851.54</v>
          </cell>
          <cell r="X161">
            <v>-51093.38</v>
          </cell>
          <cell r="Y161">
            <v>-50857.55</v>
          </cell>
          <cell r="Z161">
            <v>-51752.15</v>
          </cell>
          <cell r="AA161">
            <v>-45402.8</v>
          </cell>
          <cell r="AB161">
            <v>-36881.49</v>
          </cell>
          <cell r="AC161">
            <v>-40033.49</v>
          </cell>
          <cell r="AD161">
            <v>-43824.72</v>
          </cell>
          <cell r="AE161">
            <v>-39828.639999999999</v>
          </cell>
          <cell r="AF161">
            <v>-40349.449999999997</v>
          </cell>
          <cell r="AG161">
            <v>-39661.93</v>
          </cell>
          <cell r="AH161">
            <v>-42311.27</v>
          </cell>
          <cell r="AJ161">
            <v>-59168.44</v>
          </cell>
        </row>
        <row r="162">
          <cell r="J162">
            <v>-7957.21</v>
          </cell>
          <cell r="K162">
            <v>-8144.29</v>
          </cell>
          <cell r="L162">
            <v>-7401.06</v>
          </cell>
          <cell r="M162">
            <v>-7912.13</v>
          </cell>
          <cell r="N162">
            <v>-7530.01</v>
          </cell>
          <cell r="O162">
            <v>-7405.78</v>
          </cell>
          <cell r="P162">
            <v>-6370.38</v>
          </cell>
          <cell r="Q162">
            <v>-7462.06</v>
          </cell>
          <cell r="R162">
            <v>-6678.84</v>
          </cell>
          <cell r="S162">
            <v>-5573.38</v>
          </cell>
          <cell r="T162">
            <v>-6739.54</v>
          </cell>
          <cell r="U162">
            <v>-4944.66</v>
          </cell>
          <cell r="V162">
            <v>-6546.06</v>
          </cell>
          <cell r="W162">
            <v>-6556.37</v>
          </cell>
          <cell r="X162">
            <v>-6372.72</v>
          </cell>
          <cell r="Y162">
            <v>-6994.02</v>
          </cell>
          <cell r="Z162">
            <v>-6636.89</v>
          </cell>
          <cell r="AA162">
            <v>-6794.72</v>
          </cell>
          <cell r="AB162">
            <v>-4399.5200000000004</v>
          </cell>
          <cell r="AC162">
            <v>-5289.45</v>
          </cell>
          <cell r="AD162">
            <v>-5025.33</v>
          </cell>
          <cell r="AE162">
            <v>-4258.1899999999996</v>
          </cell>
          <cell r="AF162">
            <v>-4791.66</v>
          </cell>
          <cell r="AG162">
            <v>-3508.03</v>
          </cell>
          <cell r="AH162">
            <v>-4891.57</v>
          </cell>
          <cell r="AJ162">
            <v>-8144.29</v>
          </cell>
        </row>
        <row r="163">
          <cell r="J163">
            <v>-5305.73</v>
          </cell>
          <cell r="K163">
            <v>-4476.16</v>
          </cell>
          <cell r="L163">
            <v>-4541.01</v>
          </cell>
          <cell r="M163">
            <v>-3832.61</v>
          </cell>
          <cell r="N163">
            <v>-4949.33</v>
          </cell>
          <cell r="O163">
            <v>-3829.81</v>
          </cell>
          <cell r="P163">
            <v>-3531.94</v>
          </cell>
          <cell r="Q163">
            <v>-3628.09</v>
          </cell>
          <cell r="R163">
            <v>-3813.42</v>
          </cell>
          <cell r="S163">
            <v>-3098.32</v>
          </cell>
          <cell r="T163">
            <v>-3342.2</v>
          </cell>
          <cell r="U163">
            <v>-3341.88</v>
          </cell>
          <cell r="V163">
            <v>-3373.91</v>
          </cell>
          <cell r="W163">
            <v>-3705.87</v>
          </cell>
          <cell r="X163">
            <v>-3261.38</v>
          </cell>
          <cell r="Y163">
            <v>-3677.08</v>
          </cell>
          <cell r="Z163">
            <v>-3383.49</v>
          </cell>
          <cell r="AA163">
            <v>-3184.4</v>
          </cell>
          <cell r="AB163">
            <v>-2778.29</v>
          </cell>
          <cell r="AC163">
            <v>-2761.2</v>
          </cell>
          <cell r="AD163">
            <v>-3034.85</v>
          </cell>
          <cell r="AE163">
            <v>-2388.3000000000002</v>
          </cell>
          <cell r="AF163">
            <v>-2488.25</v>
          </cell>
          <cell r="AG163">
            <v>-2549.56</v>
          </cell>
          <cell r="AH163">
            <v>-2692.52</v>
          </cell>
          <cell r="AJ163">
            <v>-4476.16</v>
          </cell>
        </row>
        <row r="164">
          <cell r="J164">
            <v>-20083.22</v>
          </cell>
          <cell r="K164">
            <v>-20008.009999999998</v>
          </cell>
          <cell r="L164">
            <v>-17758.419999999998</v>
          </cell>
          <cell r="M164">
            <v>-18989.62</v>
          </cell>
          <cell r="N164">
            <v>-18884.54</v>
          </cell>
          <cell r="O164">
            <v>-19965.96</v>
          </cell>
          <cell r="P164">
            <v>-16824.2</v>
          </cell>
          <cell r="Q164">
            <v>-15770.51</v>
          </cell>
          <cell r="R164">
            <v>-18374.09</v>
          </cell>
          <cell r="S164">
            <v>-19686.23</v>
          </cell>
          <cell r="T164">
            <v>-19279.150000000001</v>
          </cell>
          <cell r="U164">
            <v>-19319.72</v>
          </cell>
          <cell r="V164">
            <v>-18190.59</v>
          </cell>
          <cell r="W164">
            <v>-17950.849999999999</v>
          </cell>
          <cell r="X164">
            <v>-15386.09</v>
          </cell>
          <cell r="Y164">
            <v>-16369.31</v>
          </cell>
          <cell r="Z164">
            <v>-16832.63</v>
          </cell>
          <cell r="AA164">
            <v>-16089.84</v>
          </cell>
          <cell r="AB164">
            <v>-12626.49</v>
          </cell>
          <cell r="AC164">
            <v>-11598.28</v>
          </cell>
          <cell r="AD164">
            <v>-13829.69</v>
          </cell>
          <cell r="AE164">
            <v>-15346.03</v>
          </cell>
          <cell r="AF164">
            <v>-14203.65</v>
          </cell>
          <cell r="AG164">
            <v>-14953.29</v>
          </cell>
          <cell r="AH164">
            <v>-13439.73</v>
          </cell>
          <cell r="AJ164">
            <v>-20008.009999999998</v>
          </cell>
        </row>
        <row r="165">
          <cell r="J165">
            <v>-1222.1400000000001</v>
          </cell>
          <cell r="K165">
            <v>-1205.95</v>
          </cell>
          <cell r="L165">
            <v>-1088.42</v>
          </cell>
          <cell r="M165">
            <v>-1189.6600000000001</v>
          </cell>
          <cell r="N165">
            <v>-1147.28</v>
          </cell>
          <cell r="O165">
            <v>-1067.96</v>
          </cell>
          <cell r="P165">
            <v>-1133.21</v>
          </cell>
          <cell r="Q165">
            <v>-1075.49</v>
          </cell>
          <cell r="R165">
            <v>-1164.6400000000001</v>
          </cell>
          <cell r="S165">
            <v>-1049.57</v>
          </cell>
          <cell r="T165">
            <v>-1076.6199999999999</v>
          </cell>
          <cell r="U165">
            <v>-1171.48</v>
          </cell>
          <cell r="V165">
            <v>-1102.3900000000001</v>
          </cell>
          <cell r="W165">
            <v>-1101.3800000000001</v>
          </cell>
          <cell r="X165">
            <v>-1032.73</v>
          </cell>
          <cell r="Y165">
            <v>-1063.6300000000001</v>
          </cell>
          <cell r="Z165">
            <v>-1132.17</v>
          </cell>
          <cell r="AA165">
            <v>-1219.05</v>
          </cell>
          <cell r="AB165">
            <v>-862.83</v>
          </cell>
          <cell r="AC165">
            <v>-834.62</v>
          </cell>
          <cell r="AD165">
            <v>-916.78</v>
          </cell>
          <cell r="AE165">
            <v>-837.3</v>
          </cell>
          <cell r="AF165">
            <v>-770.09</v>
          </cell>
          <cell r="AG165">
            <v>-966.7</v>
          </cell>
          <cell r="AH165">
            <v>-855.88</v>
          </cell>
          <cell r="AJ165">
            <v>-1205.95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</row>
        <row r="170">
          <cell r="J170">
            <v>23121699.089999992</v>
          </cell>
          <cell r="K170">
            <v>19441920.659999996</v>
          </cell>
          <cell r="L170">
            <v>23739543.969999999</v>
          </cell>
          <cell r="M170">
            <v>25867345.999999996</v>
          </cell>
          <cell r="N170">
            <v>29467193.240000002</v>
          </cell>
          <cell r="O170">
            <v>34725724.880000003</v>
          </cell>
          <cell r="P170">
            <v>16552651.890000001</v>
          </cell>
          <cell r="Q170">
            <v>13023557.59</v>
          </cell>
          <cell r="R170">
            <v>12832951.08</v>
          </cell>
          <cell r="S170">
            <v>18184412.57</v>
          </cell>
          <cell r="T170">
            <v>19114647.600000001</v>
          </cell>
          <cell r="U170">
            <v>19387020.339999992</v>
          </cell>
          <cell r="V170">
            <v>14208586.760000002</v>
          </cell>
          <cell r="W170">
            <v>11566044.800000003</v>
          </cell>
          <cell r="X170">
            <v>13388114.300000003</v>
          </cell>
          <cell r="Y170">
            <v>15181125.819999997</v>
          </cell>
          <cell r="Z170">
            <v>16680712.439999998</v>
          </cell>
          <cell r="AA170">
            <v>19081695.280000001</v>
          </cell>
          <cell r="AB170">
            <v>14902619.4</v>
          </cell>
          <cell r="AC170">
            <v>11268616.27</v>
          </cell>
          <cell r="AD170">
            <v>11646112.510000002</v>
          </cell>
          <cell r="AE170">
            <v>15212528.77</v>
          </cell>
          <cell r="AF170">
            <v>17598417.469999999</v>
          </cell>
          <cell r="AG170">
            <v>16698081.120000001</v>
          </cell>
          <cell r="AH170">
            <v>13347568.710000001</v>
          </cell>
          <cell r="AJ170">
            <v>19441920.659999996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8765590.6999999993</v>
          </cell>
          <cell r="Q171">
            <v>6617874.0299999993</v>
          </cell>
          <cell r="R171">
            <v>5697108.2300000004</v>
          </cell>
          <cell r="S171">
            <v>7561886.7100000009</v>
          </cell>
          <cell r="T171">
            <v>7956582.2899999991</v>
          </cell>
          <cell r="U171">
            <v>8159870.0800000019</v>
          </cell>
          <cell r="V171">
            <v>6239529.0099999998</v>
          </cell>
          <cell r="W171">
            <v>5298028.68</v>
          </cell>
          <cell r="X171">
            <v>6909235.2700000014</v>
          </cell>
          <cell r="Y171">
            <v>8261500.7299999986</v>
          </cell>
          <cell r="Z171">
            <v>9174045.3299999982</v>
          </cell>
          <cell r="AA171">
            <v>10655488.980000002</v>
          </cell>
          <cell r="AB171">
            <v>7785103.7800000003</v>
          </cell>
          <cell r="AC171">
            <v>5752188.6499999985</v>
          </cell>
          <cell r="AD171">
            <v>5307237.6500000004</v>
          </cell>
          <cell r="AE171">
            <v>6362870.6099999994</v>
          </cell>
          <cell r="AF171">
            <v>7291937.21</v>
          </cell>
          <cell r="AG171">
            <v>7003354.0199999996</v>
          </cell>
          <cell r="AH171">
            <v>5812305.0500000007</v>
          </cell>
          <cell r="AJ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2502775.4500000002</v>
          </cell>
          <cell r="Q172">
            <v>2227054.39</v>
          </cell>
          <cell r="R172">
            <v>2356701.8199999998</v>
          </cell>
          <cell r="S172">
            <v>2706600.69</v>
          </cell>
          <cell r="T172">
            <v>2591459.9</v>
          </cell>
          <cell r="U172">
            <v>2577954.7200000002</v>
          </cell>
          <cell r="V172">
            <v>2177425.16</v>
          </cell>
          <cell r="W172">
            <v>1971220.31</v>
          </cell>
          <cell r="X172">
            <v>2148090.0699999998</v>
          </cell>
          <cell r="Y172">
            <v>2267147.87</v>
          </cell>
          <cell r="Z172">
            <v>2369016.62</v>
          </cell>
          <cell r="AA172">
            <v>2558973.16</v>
          </cell>
          <cell r="AB172">
            <v>2226866.04</v>
          </cell>
          <cell r="AC172">
            <v>2016405.27</v>
          </cell>
          <cell r="AD172">
            <v>2047709.34</v>
          </cell>
          <cell r="AE172">
            <v>2326530.4700000002</v>
          </cell>
          <cell r="AF172">
            <v>2351385.77</v>
          </cell>
          <cell r="AG172">
            <v>2277872.91</v>
          </cell>
          <cell r="AH172">
            <v>2061675.59</v>
          </cell>
          <cell r="AJ172">
            <v>0</v>
          </cell>
        </row>
        <row r="173">
          <cell r="J173">
            <v>18837242.680000003</v>
          </cell>
          <cell r="K173">
            <v>16949647.720000003</v>
          </cell>
          <cell r="L173">
            <v>16507728.340000002</v>
          </cell>
          <cell r="M173">
            <v>16686696.65</v>
          </cell>
          <cell r="N173">
            <v>17741014.390000001</v>
          </cell>
          <cell r="O173">
            <v>18424935</v>
          </cell>
          <cell r="P173">
            <v>13748218.759999998</v>
          </cell>
          <cell r="Q173">
            <v>12788009.390000001</v>
          </cell>
          <cell r="R173">
            <v>14410445.190000001</v>
          </cell>
          <cell r="S173">
            <v>16766103.459999999</v>
          </cell>
          <cell r="T173">
            <v>16035641.890000001</v>
          </cell>
          <cell r="U173">
            <v>16323202.34</v>
          </cell>
          <cell r="V173">
            <v>13620233.329999998</v>
          </cell>
          <cell r="W173">
            <v>12370348.969999999</v>
          </cell>
          <cell r="X173">
            <v>12213092.84</v>
          </cell>
          <cell r="Y173">
            <v>12260649.920000002</v>
          </cell>
          <cell r="Z173">
            <v>12506954.120000001</v>
          </cell>
          <cell r="AA173">
            <v>13005635.330000002</v>
          </cell>
          <cell r="AB173">
            <v>12869112.990000002</v>
          </cell>
          <cell r="AC173">
            <v>11889107.130000001</v>
          </cell>
          <cell r="AD173">
            <v>12566378.09</v>
          </cell>
          <cell r="AE173">
            <v>14454566.779999999</v>
          </cell>
          <cell r="AF173">
            <v>14826679.73</v>
          </cell>
          <cell r="AG173">
            <v>14590107.020000001</v>
          </cell>
          <cell r="AH173">
            <v>13453537.700000001</v>
          </cell>
          <cell r="AJ173">
            <v>16949647.720000003</v>
          </cell>
        </row>
        <row r="174">
          <cell r="J174">
            <v>17529008.829999998</v>
          </cell>
          <cell r="K174">
            <v>16950657.98</v>
          </cell>
          <cell r="L174">
            <v>15988981.9</v>
          </cell>
          <cell r="M174">
            <v>15758997.17</v>
          </cell>
          <cell r="N174">
            <v>16082932.810000002</v>
          </cell>
          <cell r="O174">
            <v>15570040.59</v>
          </cell>
          <cell r="P174">
            <v>16319519.220000001</v>
          </cell>
          <cell r="Q174">
            <v>16578289.009999998</v>
          </cell>
          <cell r="R174">
            <v>17533585.250000004</v>
          </cell>
          <cell r="S174">
            <v>18933340.280000001</v>
          </cell>
          <cell r="T174">
            <v>16896136.930000003</v>
          </cell>
          <cell r="U174">
            <v>16974030.360000003</v>
          </cell>
          <cell r="V174">
            <v>15760500.34</v>
          </cell>
          <cell r="W174">
            <v>15844909.110000001</v>
          </cell>
          <cell r="X174">
            <v>15360579.309999999</v>
          </cell>
          <cell r="Y174">
            <v>14835621.149999999</v>
          </cell>
          <cell r="Z174">
            <v>14379233.809999999</v>
          </cell>
          <cell r="AA174">
            <v>14031885.729999999</v>
          </cell>
          <cell r="AB174">
            <v>14631662.499999998</v>
          </cell>
          <cell r="AC174">
            <v>14832115.319999998</v>
          </cell>
          <cell r="AD174">
            <v>15325915.130000001</v>
          </cell>
          <cell r="AE174">
            <v>15970657.799999999</v>
          </cell>
          <cell r="AF174">
            <v>15311303.23</v>
          </cell>
          <cell r="AG174">
            <v>15264739.050000001</v>
          </cell>
          <cell r="AH174">
            <v>15500114.25</v>
          </cell>
          <cell r="AJ174">
            <v>16950657.98</v>
          </cell>
        </row>
        <row r="175">
          <cell r="J175">
            <v>1916774.9100000001</v>
          </cell>
          <cell r="K175">
            <v>1890613.58</v>
          </cell>
          <cell r="L175">
            <v>1955003.38</v>
          </cell>
          <cell r="M175">
            <v>1993100.39</v>
          </cell>
          <cell r="N175">
            <v>2031364.61</v>
          </cell>
          <cell r="O175">
            <v>2021278.72</v>
          </cell>
          <cell r="P175">
            <v>1867140.39</v>
          </cell>
          <cell r="Q175">
            <v>1870386.42</v>
          </cell>
          <cell r="R175">
            <v>1755339.68</v>
          </cell>
          <cell r="S175">
            <v>1908190.71</v>
          </cell>
          <cell r="T175">
            <v>1735911.09</v>
          </cell>
          <cell r="U175">
            <v>1600616.48</v>
          </cell>
          <cell r="V175">
            <v>1675291.57</v>
          </cell>
          <cell r="W175">
            <v>1656483.36</v>
          </cell>
          <cell r="X175">
            <v>1783025.82</v>
          </cell>
          <cell r="Y175">
            <v>1862132.49</v>
          </cell>
          <cell r="Z175">
            <v>1780109.78</v>
          </cell>
          <cell r="AA175">
            <v>1858592.06</v>
          </cell>
          <cell r="AB175">
            <v>1685175.18</v>
          </cell>
          <cell r="AC175">
            <v>1668712.52</v>
          </cell>
          <cell r="AD175">
            <v>1535452.46</v>
          </cell>
          <cell r="AE175">
            <v>1598028.25</v>
          </cell>
          <cell r="AF175">
            <v>1545247.46</v>
          </cell>
          <cell r="AG175">
            <v>1376495.72</v>
          </cell>
          <cell r="AH175">
            <v>1567808.54</v>
          </cell>
          <cell r="AJ175">
            <v>1890613.58</v>
          </cell>
        </row>
        <row r="176">
          <cell r="J176">
            <v>785732.02</v>
          </cell>
          <cell r="K176">
            <v>700288.34</v>
          </cell>
          <cell r="L176">
            <v>731624.14</v>
          </cell>
          <cell r="M176">
            <v>679867.64</v>
          </cell>
          <cell r="N176">
            <v>767529.05</v>
          </cell>
          <cell r="O176">
            <v>666617.06999999995</v>
          </cell>
          <cell r="P176">
            <v>700227.12</v>
          </cell>
          <cell r="Q176">
            <v>688583.81</v>
          </cell>
          <cell r="R176">
            <v>684460.63</v>
          </cell>
          <cell r="S176">
            <v>691643.23</v>
          </cell>
          <cell r="T176">
            <v>646054.80000000005</v>
          </cell>
          <cell r="U176">
            <v>676183.91</v>
          </cell>
          <cell r="V176">
            <v>626962.64</v>
          </cell>
          <cell r="W176">
            <v>596565.19999999995</v>
          </cell>
          <cell r="X176">
            <v>616647.31000000006</v>
          </cell>
          <cell r="Y176">
            <v>622329.35</v>
          </cell>
          <cell r="Z176">
            <v>623998.5</v>
          </cell>
          <cell r="AA176">
            <v>574199</v>
          </cell>
          <cell r="AB176">
            <v>661971.44999999995</v>
          </cell>
          <cell r="AC176">
            <v>634135.22</v>
          </cell>
          <cell r="AD176">
            <v>616382.74</v>
          </cell>
          <cell r="AE176">
            <v>601275.56999999995</v>
          </cell>
          <cell r="AF176">
            <v>586879.85</v>
          </cell>
          <cell r="AG176">
            <v>602050.65</v>
          </cell>
          <cell r="AH176">
            <v>620077.15</v>
          </cell>
          <cell r="AJ176">
            <v>700288.34</v>
          </cell>
        </row>
        <row r="177">
          <cell r="J177">
            <v>5351810.3400000008</v>
          </cell>
          <cell r="K177">
            <v>5005684.34</v>
          </cell>
          <cell r="L177">
            <v>4739050.3099999996</v>
          </cell>
          <cell r="M177">
            <v>4682393.9400000004</v>
          </cell>
          <cell r="N177">
            <v>5067668.2699999996</v>
          </cell>
          <cell r="O177">
            <v>5081379.78</v>
          </cell>
          <cell r="P177">
            <v>4626654.09</v>
          </cell>
          <cell r="Q177">
            <v>4400441.75</v>
          </cell>
          <cell r="R177">
            <v>5138748.3499999996</v>
          </cell>
          <cell r="S177">
            <v>6130773.0999999996</v>
          </cell>
          <cell r="T177">
            <v>5422370.7400000002</v>
          </cell>
          <cell r="U177">
            <v>5367021.6900000004</v>
          </cell>
          <cell r="V177">
            <v>4682974.9800000004</v>
          </cell>
          <cell r="W177">
            <v>4337773.04</v>
          </cell>
          <cell r="X177">
            <v>4265424.37</v>
          </cell>
          <cell r="Y177">
            <v>4309387.51</v>
          </cell>
          <cell r="Z177">
            <v>4301710.01</v>
          </cell>
          <cell r="AA177">
            <v>4283912.8499999996</v>
          </cell>
          <cell r="AB177">
            <v>4413717.1500000004</v>
          </cell>
          <cell r="AC177">
            <v>4084823.94</v>
          </cell>
          <cell r="AD177">
            <v>4515562.75</v>
          </cell>
          <cell r="AE177">
            <v>5329209.13</v>
          </cell>
          <cell r="AF177">
            <v>5000303.78</v>
          </cell>
          <cell r="AG177">
            <v>4825054.1399999997</v>
          </cell>
          <cell r="AH177">
            <v>4512716.7699999996</v>
          </cell>
          <cell r="AJ177">
            <v>5005684.34</v>
          </cell>
        </row>
        <row r="178">
          <cell r="J178">
            <v>319905.90999999997</v>
          </cell>
          <cell r="K178">
            <v>291394.5</v>
          </cell>
          <cell r="L178">
            <v>293997.95</v>
          </cell>
          <cell r="M178">
            <v>291202.65999999997</v>
          </cell>
          <cell r="N178">
            <v>307132.87</v>
          </cell>
          <cell r="O178">
            <v>314534.89</v>
          </cell>
          <cell r="P178">
            <v>301376.31</v>
          </cell>
          <cell r="Q178">
            <v>281826.96000000002</v>
          </cell>
          <cell r="R178">
            <v>304568.14</v>
          </cell>
          <cell r="S178">
            <v>328918.71999999997</v>
          </cell>
          <cell r="T178">
            <v>301436.79999999999</v>
          </cell>
          <cell r="U178">
            <v>321792.81</v>
          </cell>
          <cell r="V178">
            <v>277970.03999999998</v>
          </cell>
          <cell r="W178">
            <v>267866.18</v>
          </cell>
          <cell r="X178">
            <v>276904.12</v>
          </cell>
          <cell r="Y178">
            <v>280466.42</v>
          </cell>
          <cell r="Z178">
            <v>289915.34000000003</v>
          </cell>
          <cell r="AA178">
            <v>302968.21999999997</v>
          </cell>
          <cell r="AB178">
            <v>292944.61</v>
          </cell>
          <cell r="AC178">
            <v>270510</v>
          </cell>
          <cell r="AD178">
            <v>276777.48</v>
          </cell>
          <cell r="AE178">
            <v>292722.59999999998</v>
          </cell>
          <cell r="AF178">
            <v>280603.92</v>
          </cell>
          <cell r="AG178">
            <v>306740.3</v>
          </cell>
          <cell r="AH178">
            <v>277600.13</v>
          </cell>
          <cell r="AJ178">
            <v>291394.5</v>
          </cell>
        </row>
        <row r="179">
          <cell r="J179">
            <v>6905422.75</v>
          </cell>
          <cell r="K179">
            <v>5950548.6600000001</v>
          </cell>
          <cell r="L179">
            <v>5045984.87</v>
          </cell>
          <cell r="M179">
            <v>5222517.6900000004</v>
          </cell>
          <cell r="N179">
            <v>5558027.7599999998</v>
          </cell>
          <cell r="O179">
            <v>5846160.8400000008</v>
          </cell>
          <cell r="P179">
            <v>5287845.87</v>
          </cell>
          <cell r="Q179">
            <v>4736324.04</v>
          </cell>
          <cell r="R179">
            <v>5660471.4199999999</v>
          </cell>
          <cell r="S179">
            <v>6016975.9400000004</v>
          </cell>
          <cell r="T179">
            <v>7176112.8799999999</v>
          </cell>
          <cell r="U179">
            <v>7186713.8499999996</v>
          </cell>
          <cell r="V179">
            <v>6328445.3600000003</v>
          </cell>
          <cell r="W179">
            <v>5763876.7400000002</v>
          </cell>
          <cell r="X179">
            <v>4784124.8499999996</v>
          </cell>
          <cell r="Y179">
            <v>5222912.53</v>
          </cell>
          <cell r="Z179">
            <v>4901201.96</v>
          </cell>
          <cell r="AA179">
            <v>5628014.4199999999</v>
          </cell>
          <cell r="AB179">
            <v>5161907.57</v>
          </cell>
          <cell r="AC179">
            <v>4605360.55</v>
          </cell>
          <cell r="AD179">
            <v>5221239.04</v>
          </cell>
          <cell r="AE179">
            <v>5429329.6200000001</v>
          </cell>
          <cell r="AF179">
            <v>6697026.5800000001</v>
          </cell>
          <cell r="AG179">
            <v>6825939.6199999992</v>
          </cell>
          <cell r="AH179">
            <v>6042471.0300000003</v>
          </cell>
          <cell r="AJ179">
            <v>5950548.6600000001</v>
          </cell>
        </row>
        <row r="180">
          <cell r="J180">
            <v>1661976.46</v>
          </cell>
          <cell r="K180">
            <v>1082037.52</v>
          </cell>
          <cell r="L180">
            <v>867376.37</v>
          </cell>
          <cell r="M180">
            <v>3886078.71</v>
          </cell>
          <cell r="N180">
            <v>1137548.54</v>
          </cell>
          <cell r="O180">
            <v>3190285.6</v>
          </cell>
          <cell r="P180">
            <v>1207531.8700000001</v>
          </cell>
          <cell r="Q180">
            <v>854895.19</v>
          </cell>
          <cell r="R180">
            <v>2845605.73</v>
          </cell>
          <cell r="S180">
            <v>3172485.57</v>
          </cell>
          <cell r="T180">
            <v>2859405.5</v>
          </cell>
          <cell r="U180">
            <v>2459611.37</v>
          </cell>
          <cell r="V180">
            <v>2900618.45</v>
          </cell>
          <cell r="W180">
            <v>2426461.02</v>
          </cell>
          <cell r="X180">
            <v>195473.68</v>
          </cell>
          <cell r="Y180">
            <v>404761.65</v>
          </cell>
          <cell r="Z180">
            <v>332229.84999999998</v>
          </cell>
          <cell r="AA180">
            <v>1414278.93</v>
          </cell>
          <cell r="AB180">
            <v>6571678.71</v>
          </cell>
          <cell r="AC180">
            <v>5666536.9000000004</v>
          </cell>
          <cell r="AD180">
            <v>4186291</v>
          </cell>
          <cell r="AE180">
            <v>4915142.8499999996</v>
          </cell>
          <cell r="AF180">
            <v>4740956.63</v>
          </cell>
          <cell r="AG180">
            <v>5335694.2300000004</v>
          </cell>
          <cell r="AH180">
            <v>7478989.1500000004</v>
          </cell>
          <cell r="AJ180">
            <v>1082037.52</v>
          </cell>
        </row>
        <row r="181">
          <cell r="J181">
            <v>3277772.5</v>
          </cell>
          <cell r="K181">
            <v>3347838.7</v>
          </cell>
          <cell r="L181">
            <v>4597812.2</v>
          </cell>
          <cell r="M181">
            <v>6689749.7999999998</v>
          </cell>
          <cell r="N181">
            <v>6429160.2000000002</v>
          </cell>
          <cell r="O181">
            <v>7353810.5999999996</v>
          </cell>
          <cell r="P181">
            <v>4787488.5999999996</v>
          </cell>
          <cell r="Q181">
            <v>3523788.3</v>
          </cell>
          <cell r="R181">
            <v>3657755.8</v>
          </cell>
          <cell r="S181">
            <v>2485773.9</v>
          </cell>
          <cell r="T181">
            <v>1531847.5</v>
          </cell>
          <cell r="U181">
            <v>1760673.4</v>
          </cell>
          <cell r="V181">
            <v>1957478.7</v>
          </cell>
          <cell r="W181">
            <v>3320781.5</v>
          </cell>
          <cell r="X181">
            <v>987715.1</v>
          </cell>
          <cell r="Y181">
            <v>1851247</v>
          </cell>
          <cell r="Z181">
            <v>3216087.5</v>
          </cell>
          <cell r="AA181">
            <v>4784593</v>
          </cell>
          <cell r="AB181">
            <v>4288304.3</v>
          </cell>
          <cell r="AC181">
            <v>3092725.7</v>
          </cell>
          <cell r="AD181">
            <v>1908267.8</v>
          </cell>
          <cell r="AE181">
            <v>3157592.5</v>
          </cell>
          <cell r="AF181">
            <v>2629318.9</v>
          </cell>
          <cell r="AG181">
            <v>2995602.7</v>
          </cell>
          <cell r="AH181">
            <v>3570020.5</v>
          </cell>
          <cell r="AJ181">
            <v>3347838.7</v>
          </cell>
        </row>
        <row r="183">
          <cell r="J183">
            <v>748621.41</v>
          </cell>
          <cell r="K183">
            <v>872082.93</v>
          </cell>
          <cell r="L183">
            <v>715061.83</v>
          </cell>
          <cell r="M183">
            <v>824286.75</v>
          </cell>
          <cell r="N183">
            <v>736657.18</v>
          </cell>
          <cell r="O183">
            <v>799104.67</v>
          </cell>
          <cell r="P183">
            <v>13592.96</v>
          </cell>
          <cell r="Q183">
            <v>24186.560000000001</v>
          </cell>
          <cell r="R183">
            <v>24196.36</v>
          </cell>
          <cell r="S183">
            <v>29893.86</v>
          </cell>
          <cell r="T183">
            <v>-1255.3399999999999</v>
          </cell>
          <cell r="U183">
            <v>21224.18</v>
          </cell>
          <cell r="V183">
            <v>19703.32</v>
          </cell>
          <cell r="W183">
            <v>99989.42</v>
          </cell>
          <cell r="X183">
            <v>42389.06</v>
          </cell>
          <cell r="Y183">
            <v>24938.15</v>
          </cell>
          <cell r="Z183">
            <v>27220.78</v>
          </cell>
          <cell r="AA183">
            <v>35535.629999999997</v>
          </cell>
          <cell r="AB183">
            <v>1154586.79</v>
          </cell>
          <cell r="AC183">
            <v>954915.48</v>
          </cell>
          <cell r="AD183">
            <v>755405.71</v>
          </cell>
          <cell r="AE183">
            <v>1100029.57</v>
          </cell>
          <cell r="AF183">
            <v>1055087.44</v>
          </cell>
          <cell r="AG183">
            <v>1047373.96</v>
          </cell>
          <cell r="AH183">
            <v>1250298.4099999999</v>
          </cell>
          <cell r="AJ183">
            <v>872082.93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270000</v>
          </cell>
          <cell r="AC184">
            <v>270000</v>
          </cell>
          <cell r="AD184">
            <v>270000</v>
          </cell>
          <cell r="AE184">
            <v>270000</v>
          </cell>
          <cell r="AF184">
            <v>270000</v>
          </cell>
          <cell r="AG184">
            <v>270000</v>
          </cell>
          <cell r="AH184">
            <v>270000</v>
          </cell>
          <cell r="AJ184">
            <v>0</v>
          </cell>
        </row>
        <row r="186">
          <cell r="J186">
            <v>453639.21</v>
          </cell>
          <cell r="K186">
            <v>477137.5</v>
          </cell>
          <cell r="L186">
            <v>475663.03</v>
          </cell>
          <cell r="M186">
            <v>456540.07</v>
          </cell>
          <cell r="N186">
            <v>414321.11</v>
          </cell>
          <cell r="O186">
            <v>412852.3</v>
          </cell>
          <cell r="P186">
            <v>854671.23</v>
          </cell>
          <cell r="Q186">
            <v>1145881.78</v>
          </cell>
          <cell r="R186">
            <v>1044729.23</v>
          </cell>
          <cell r="S186">
            <v>1065261.1399999999</v>
          </cell>
          <cell r="T186">
            <v>628268.77</v>
          </cell>
          <cell r="U186">
            <v>867696.66</v>
          </cell>
          <cell r="V186">
            <v>1043053.26</v>
          </cell>
          <cell r="W186">
            <v>1260887.94</v>
          </cell>
          <cell r="X186">
            <v>870781.29</v>
          </cell>
          <cell r="Y186">
            <v>906320.94</v>
          </cell>
          <cell r="Z186">
            <v>912298.68</v>
          </cell>
          <cell r="AA186">
            <v>1089143.24</v>
          </cell>
          <cell r="AB186">
            <v>1125351.72</v>
          </cell>
          <cell r="AC186">
            <v>474933.24</v>
          </cell>
          <cell r="AD186">
            <v>478133.13</v>
          </cell>
          <cell r="AE186">
            <v>647241.44999999995</v>
          </cell>
          <cell r="AF186">
            <v>470144.78</v>
          </cell>
          <cell r="AG186">
            <v>475520.68</v>
          </cell>
          <cell r="AH186">
            <v>517686.11</v>
          </cell>
          <cell r="AJ186">
            <v>477137.5</v>
          </cell>
        </row>
        <row r="188">
          <cell r="J188">
            <v>24429864.309999999</v>
          </cell>
          <cell r="K188">
            <v>15769750.630000001</v>
          </cell>
          <cell r="L188">
            <v>-27183889.789999999</v>
          </cell>
          <cell r="M188">
            <v>681211.69</v>
          </cell>
          <cell r="N188">
            <v>-41548252.659999996</v>
          </cell>
          <cell r="O188">
            <v>-27839281.280000001</v>
          </cell>
          <cell r="P188">
            <v>39845051.590000004</v>
          </cell>
          <cell r="Q188">
            <v>25240248.879999999</v>
          </cell>
          <cell r="R188">
            <v>-13831776.050000001</v>
          </cell>
          <cell r="S188">
            <v>-58319134.539999999</v>
          </cell>
          <cell r="T188">
            <v>10308580.33</v>
          </cell>
          <cell r="U188">
            <v>31708881.780000001</v>
          </cell>
          <cell r="V188">
            <v>26350872.690000001</v>
          </cell>
          <cell r="W188">
            <v>5471390.2199999997</v>
          </cell>
          <cell r="X188">
            <v>-31387758.390000001</v>
          </cell>
          <cell r="Y188">
            <v>-21310240.52</v>
          </cell>
          <cell r="Z188">
            <v>-28586129.039999999</v>
          </cell>
          <cell r="AA188">
            <v>23148594.09</v>
          </cell>
          <cell r="AB188">
            <v>39649177.020000003</v>
          </cell>
          <cell r="AC188">
            <v>9036219.3599999994</v>
          </cell>
          <cell r="AD188">
            <v>-8854679.5500000007</v>
          </cell>
          <cell r="AE188">
            <v>-53693682.810000002</v>
          </cell>
          <cell r="AF188">
            <v>2415502.75</v>
          </cell>
          <cell r="AG188">
            <v>42060567.869999997</v>
          </cell>
          <cell r="AH188">
            <v>26864344.129999999</v>
          </cell>
          <cell r="AJ188">
            <v>15769750.630000001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25370112.129999999</v>
          </cell>
          <cell r="Q189">
            <v>22425720.02</v>
          </cell>
          <cell r="R189">
            <v>-1901697.62</v>
          </cell>
          <cell r="S189">
            <v>-24327042.559999999</v>
          </cell>
          <cell r="T189">
            <v>3386719.38</v>
          </cell>
          <cell r="U189">
            <v>10459687.09</v>
          </cell>
          <cell r="V189">
            <v>8902622.0700000003</v>
          </cell>
          <cell r="W189">
            <v>-5525334.3899999997</v>
          </cell>
          <cell r="X189">
            <v>-21512829.699999999</v>
          </cell>
          <cell r="Y189">
            <v>-13078017.43</v>
          </cell>
          <cell r="Z189">
            <v>-17800181.18</v>
          </cell>
          <cell r="AA189">
            <v>18373849.039999999</v>
          </cell>
          <cell r="AB189">
            <v>23708602.449999999</v>
          </cell>
          <cell r="AC189">
            <v>14554869.77</v>
          </cell>
          <cell r="AD189">
            <v>2851763.98</v>
          </cell>
          <cell r="AE189">
            <v>-21816016.879999999</v>
          </cell>
          <cell r="AF189">
            <v>-70472.44</v>
          </cell>
          <cell r="AG189">
            <v>14813302.380000001</v>
          </cell>
          <cell r="AH189">
            <v>8973207.1799999997</v>
          </cell>
          <cell r="AJ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2265084.11</v>
          </cell>
          <cell r="Q190">
            <v>2321938.04</v>
          </cell>
          <cell r="R190">
            <v>2260512.54</v>
          </cell>
          <cell r="S190">
            <v>-5659357.2800000003</v>
          </cell>
          <cell r="T190">
            <v>1878070.35</v>
          </cell>
          <cell r="U190">
            <v>466811.97</v>
          </cell>
          <cell r="V190">
            <v>1911469.49</v>
          </cell>
          <cell r="W190">
            <v>2487027.36</v>
          </cell>
          <cell r="X190">
            <v>-2765637.72</v>
          </cell>
          <cell r="Y190">
            <v>-1677887.12</v>
          </cell>
          <cell r="Z190">
            <v>-2344906.66</v>
          </cell>
          <cell r="AA190">
            <v>356926.63</v>
          </cell>
          <cell r="AB190">
            <v>359411.49</v>
          </cell>
          <cell r="AC190">
            <v>1663641.54</v>
          </cell>
          <cell r="AD190">
            <v>2264839.62</v>
          </cell>
          <cell r="AE190">
            <v>-3536895.96</v>
          </cell>
          <cell r="AF190">
            <v>-210739.93</v>
          </cell>
          <cell r="AG190">
            <v>2062365.07</v>
          </cell>
          <cell r="AH190">
            <v>2597851.81</v>
          </cell>
          <cell r="AJ190">
            <v>0</v>
          </cell>
        </row>
        <row r="191">
          <cell r="J191">
            <v>21691143.609999999</v>
          </cell>
          <cell r="K191">
            <v>14656861.91</v>
          </cell>
          <cell r="L191">
            <v>-19323074.039999999</v>
          </cell>
          <cell r="M191">
            <v>446286.01</v>
          </cell>
          <cell r="N191">
            <v>-25319764.579999998</v>
          </cell>
          <cell r="O191">
            <v>-15220044.75</v>
          </cell>
          <cell r="P191">
            <v>5376022.9800000004</v>
          </cell>
          <cell r="Q191">
            <v>6988512.0499999998</v>
          </cell>
          <cell r="R191">
            <v>14433358.51</v>
          </cell>
          <cell r="S191">
            <v>-40033182.090000004</v>
          </cell>
          <cell r="T191">
            <v>7351643.4800000004</v>
          </cell>
          <cell r="U191">
            <v>6810777.4500000002</v>
          </cell>
          <cell r="V191">
            <v>13040518.33</v>
          </cell>
          <cell r="W191">
            <v>31164198.629999999</v>
          </cell>
          <cell r="X191">
            <v>-10369257.93</v>
          </cell>
          <cell r="Y191">
            <v>-6550865.7999999998</v>
          </cell>
          <cell r="Z191">
            <v>-9769723.3200000003</v>
          </cell>
          <cell r="AA191">
            <v>-9254329.4100000001</v>
          </cell>
          <cell r="AB191">
            <v>-3879188.9</v>
          </cell>
          <cell r="AC191">
            <v>4027909.37</v>
          </cell>
          <cell r="AD191">
            <v>15352320.039999999</v>
          </cell>
          <cell r="AE191">
            <v>-27527205.829999998</v>
          </cell>
          <cell r="AF191">
            <v>-6640905.3600000003</v>
          </cell>
          <cell r="AG191">
            <v>13316602.99</v>
          </cell>
          <cell r="AH191">
            <v>22106059.440000001</v>
          </cell>
          <cell r="AJ191">
            <v>14656861.91</v>
          </cell>
        </row>
        <row r="192">
          <cell r="J192">
            <v>26308966.780000001</v>
          </cell>
          <cell r="K192">
            <v>19807534.170000002</v>
          </cell>
          <cell r="L192">
            <v>-25343209.850000001</v>
          </cell>
          <cell r="M192">
            <v>572179.29</v>
          </cell>
          <cell r="N192">
            <v>-30713604.629999999</v>
          </cell>
          <cell r="O192">
            <v>-16700633.07</v>
          </cell>
          <cell r="P192">
            <v>-14007908.51</v>
          </cell>
          <cell r="Q192">
            <v>32091873.859999999</v>
          </cell>
          <cell r="R192">
            <v>39683356.219999999</v>
          </cell>
          <cell r="S192">
            <v>-42236452.18</v>
          </cell>
          <cell r="T192">
            <v>16016819.08</v>
          </cell>
          <cell r="U192">
            <v>-18076838.359999999</v>
          </cell>
          <cell r="V192">
            <v>-3565749.24</v>
          </cell>
          <cell r="W192">
            <v>50892851.600000001</v>
          </cell>
          <cell r="X192">
            <v>-7721026.54</v>
          </cell>
          <cell r="Y192">
            <v>-1671722.45</v>
          </cell>
          <cell r="Z192">
            <v>5390085.0099999998</v>
          </cell>
          <cell r="AA192">
            <v>-36343412.07</v>
          </cell>
          <cell r="AB192">
            <v>-23587998.52</v>
          </cell>
          <cell r="AC192">
            <v>9141191.8499999996</v>
          </cell>
          <cell r="AD192">
            <v>41481693.119999997</v>
          </cell>
          <cell r="AE192">
            <v>-20602494.579999998</v>
          </cell>
          <cell r="AF192">
            <v>-1720755.46</v>
          </cell>
          <cell r="AG192">
            <v>-9071355.2300000004</v>
          </cell>
          <cell r="AH192">
            <v>6996556.2599999998</v>
          </cell>
          <cell r="AJ192">
            <v>19807534.170000002</v>
          </cell>
        </row>
        <row r="193">
          <cell r="J193">
            <v>2789990.36</v>
          </cell>
          <cell r="K193">
            <v>2137497.9300000002</v>
          </cell>
          <cell r="L193">
            <v>-3124246.61</v>
          </cell>
          <cell r="M193">
            <v>74096.19</v>
          </cell>
          <cell r="N193">
            <v>-3989139.4</v>
          </cell>
          <cell r="O193">
            <v>-2280661.52</v>
          </cell>
          <cell r="P193">
            <v>-1349069.83</v>
          </cell>
          <cell r="Q193">
            <v>6212280.9299999997</v>
          </cell>
          <cell r="R193">
            <v>5392621.4800000004</v>
          </cell>
          <cell r="S193">
            <v>-5147449.93</v>
          </cell>
          <cell r="T193">
            <v>3772113.66</v>
          </cell>
          <cell r="U193">
            <v>-4591851.71</v>
          </cell>
          <cell r="V193">
            <v>-137950.15</v>
          </cell>
          <cell r="W193">
            <v>2588681.23</v>
          </cell>
          <cell r="X193">
            <v>-3027353</v>
          </cell>
          <cell r="Y193">
            <v>-70657.63</v>
          </cell>
          <cell r="Z193">
            <v>-1106255.02</v>
          </cell>
          <cell r="AA193">
            <v>-1963895.73</v>
          </cell>
          <cell r="AB193">
            <v>-2886445.95</v>
          </cell>
          <cell r="AC193">
            <v>4451734.8499999996</v>
          </cell>
          <cell r="AD193">
            <v>5650611.6699999999</v>
          </cell>
          <cell r="AE193">
            <v>-2307907.73</v>
          </cell>
          <cell r="AF193">
            <v>2146453</v>
          </cell>
          <cell r="AG193">
            <v>-4403820.37</v>
          </cell>
          <cell r="AH193">
            <v>1620944.23</v>
          </cell>
          <cell r="AJ193">
            <v>2137497.9300000002</v>
          </cell>
        </row>
        <row r="194">
          <cell r="J194">
            <v>248412.55</v>
          </cell>
          <cell r="K194">
            <v>189422.67</v>
          </cell>
          <cell r="L194">
            <v>-279087.21000000002</v>
          </cell>
          <cell r="M194">
            <v>6956.37</v>
          </cell>
          <cell r="N194">
            <v>-372626.91</v>
          </cell>
          <cell r="O194">
            <v>-235061.79</v>
          </cell>
          <cell r="P194">
            <v>79712.179999999993</v>
          </cell>
          <cell r="Q194">
            <v>575559.37</v>
          </cell>
          <cell r="R194">
            <v>801618.95</v>
          </cell>
          <cell r="S194">
            <v>-338770.27</v>
          </cell>
          <cell r="T194">
            <v>188062.88</v>
          </cell>
          <cell r="U194">
            <v>-55517.38</v>
          </cell>
          <cell r="V194">
            <v>-103787.87</v>
          </cell>
          <cell r="W194">
            <v>244079.98</v>
          </cell>
          <cell r="X194">
            <v>-412920.57</v>
          </cell>
          <cell r="Y194">
            <v>-10257.07</v>
          </cell>
          <cell r="Z194">
            <v>-208453.74</v>
          </cell>
          <cell r="AA194">
            <v>-572618.80000000005</v>
          </cell>
          <cell r="AB194">
            <v>-10.119999999999999</v>
          </cell>
          <cell r="AC194">
            <v>551599.4</v>
          </cell>
          <cell r="AD194">
            <v>1078423.05</v>
          </cell>
          <cell r="AE194">
            <v>-120065.65</v>
          </cell>
          <cell r="AF194">
            <v>-2646.82</v>
          </cell>
          <cell r="AG194">
            <v>-11558.74</v>
          </cell>
          <cell r="AH194">
            <v>49513.3</v>
          </cell>
          <cell r="AJ194">
            <v>189422.67</v>
          </cell>
        </row>
        <row r="195">
          <cell r="J195">
            <v>7313270.0300000003</v>
          </cell>
          <cell r="K195">
            <v>5125733.18</v>
          </cell>
          <cell r="L195">
            <v>-6591502.2999999998</v>
          </cell>
          <cell r="M195">
            <v>149063.29</v>
          </cell>
          <cell r="N195">
            <v>-8514374.3599999994</v>
          </cell>
          <cell r="O195">
            <v>-4841305.04</v>
          </cell>
          <cell r="P195">
            <v>1743352.51</v>
          </cell>
          <cell r="Q195">
            <v>1223805.23</v>
          </cell>
          <cell r="R195">
            <v>3474837.84</v>
          </cell>
          <cell r="S195">
            <v>-10652855.119999999</v>
          </cell>
          <cell r="T195">
            <v>3234052.03</v>
          </cell>
          <cell r="U195">
            <v>1179256.03</v>
          </cell>
          <cell r="V195">
            <v>4019070.98</v>
          </cell>
          <cell r="W195">
            <v>12162543.34</v>
          </cell>
          <cell r="X195">
            <v>-4744615.83</v>
          </cell>
          <cell r="Y195">
            <v>-1904723.66</v>
          </cell>
          <cell r="Z195">
            <v>-897164.34</v>
          </cell>
          <cell r="AA195">
            <v>-5384893.1799999997</v>
          </cell>
          <cell r="AB195">
            <v>-497555.38</v>
          </cell>
          <cell r="AC195">
            <v>-1710542.96</v>
          </cell>
          <cell r="AD195">
            <v>3791041.45</v>
          </cell>
          <cell r="AE195">
            <v>-3648049.9</v>
          </cell>
          <cell r="AF195">
            <v>-2644271.87</v>
          </cell>
          <cell r="AG195">
            <v>5023925.5</v>
          </cell>
          <cell r="AH195">
            <v>4448307.07</v>
          </cell>
          <cell r="AJ195">
            <v>5125733.18</v>
          </cell>
        </row>
        <row r="196">
          <cell r="J196">
            <v>427108.7</v>
          </cell>
          <cell r="K196">
            <v>292554.76</v>
          </cell>
          <cell r="L196">
            <v>-414199.01</v>
          </cell>
          <cell r="M196">
            <v>9355.91</v>
          </cell>
          <cell r="N196">
            <v>-530477.38</v>
          </cell>
          <cell r="O196">
            <v>-316043.81</v>
          </cell>
          <cell r="P196">
            <v>146570.35</v>
          </cell>
          <cell r="Q196">
            <v>337541.55</v>
          </cell>
          <cell r="R196">
            <v>547061.82999999996</v>
          </cell>
          <cell r="S196">
            <v>-710504.84</v>
          </cell>
          <cell r="T196">
            <v>-13994.08</v>
          </cell>
          <cell r="U196">
            <v>21945.200000000001</v>
          </cell>
          <cell r="V196">
            <v>121170.72</v>
          </cell>
          <cell r="W196">
            <v>542701.79</v>
          </cell>
          <cell r="X196">
            <v>-251529.3</v>
          </cell>
          <cell r="Y196">
            <v>-200792</v>
          </cell>
          <cell r="Z196">
            <v>-240013.75</v>
          </cell>
          <cell r="AA196">
            <v>-83313.89</v>
          </cell>
          <cell r="AB196">
            <v>-77019.83</v>
          </cell>
          <cell r="AC196">
            <v>261781.29</v>
          </cell>
          <cell r="AD196">
            <v>715300.78</v>
          </cell>
          <cell r="AE196">
            <v>-339935.59</v>
          </cell>
          <cell r="AF196">
            <v>-589454.29</v>
          </cell>
          <cell r="AG196">
            <v>370781.64</v>
          </cell>
          <cell r="AH196">
            <v>251268.37</v>
          </cell>
          <cell r="AJ196">
            <v>292554.76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</row>
        <row r="201">
          <cell r="J201">
            <v>992468.09</v>
          </cell>
          <cell r="K201">
            <v>1022709.1</v>
          </cell>
          <cell r="L201">
            <v>-1212003.95</v>
          </cell>
          <cell r="M201">
            <v>137325.04999999999</v>
          </cell>
          <cell r="N201">
            <v>-1812528.29</v>
          </cell>
          <cell r="O201">
            <v>-1554994.63</v>
          </cell>
          <cell r="P201">
            <v>1723346.89</v>
          </cell>
          <cell r="Q201">
            <v>754015.53</v>
          </cell>
          <cell r="R201">
            <v>-928894.46</v>
          </cell>
          <cell r="S201">
            <v>-2543848.0099999998</v>
          </cell>
          <cell r="T201">
            <v>764937.53</v>
          </cell>
          <cell r="U201">
            <v>1514690.08</v>
          </cell>
          <cell r="V201">
            <v>1037148.22</v>
          </cell>
          <cell r="W201">
            <v>83155.94</v>
          </cell>
          <cell r="X201">
            <v>-1376122.94</v>
          </cell>
          <cell r="Y201">
            <v>-782641.22</v>
          </cell>
          <cell r="Z201">
            <v>-1003989.59</v>
          </cell>
          <cell r="AA201">
            <v>1198252.6200000001</v>
          </cell>
          <cell r="AB201">
            <v>1446010.68</v>
          </cell>
          <cell r="AC201">
            <v>87144.54</v>
          </cell>
          <cell r="AD201">
            <v>-515840.76</v>
          </cell>
          <cell r="AE201">
            <v>-2179717.8199999998</v>
          </cell>
          <cell r="AF201">
            <v>294116.05</v>
          </cell>
          <cell r="AG201">
            <v>1882516.34</v>
          </cell>
          <cell r="AH201">
            <v>1028492.19</v>
          </cell>
          <cell r="AJ201">
            <v>1022709.1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1063981.6100000001</v>
          </cell>
          <cell r="Q202">
            <v>791291.83</v>
          </cell>
          <cell r="R202">
            <v>-256565.53</v>
          </cell>
          <cell r="S202">
            <v>-1083856.8</v>
          </cell>
          <cell r="T202">
            <v>270746.28000000003</v>
          </cell>
          <cell r="U202">
            <v>506946.71</v>
          </cell>
          <cell r="V202">
            <v>337449.23</v>
          </cell>
          <cell r="W202">
            <v>-327587.38</v>
          </cell>
          <cell r="X202">
            <v>-866603.45</v>
          </cell>
          <cell r="Y202">
            <v>-450184.05</v>
          </cell>
          <cell r="Z202">
            <v>-613311.56000000006</v>
          </cell>
          <cell r="AA202">
            <v>862817.11</v>
          </cell>
          <cell r="AB202">
            <v>866136.65</v>
          </cell>
          <cell r="AC202">
            <v>474306.73</v>
          </cell>
          <cell r="AD202">
            <v>40777.18</v>
          </cell>
          <cell r="AE202">
            <v>-904925.64</v>
          </cell>
          <cell r="AF202">
            <v>72779.399999999994</v>
          </cell>
          <cell r="AG202">
            <v>656177.67000000004</v>
          </cell>
          <cell r="AH202">
            <v>327562.02</v>
          </cell>
          <cell r="AJ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107821.7</v>
          </cell>
          <cell r="Q203">
            <v>68441.23</v>
          </cell>
          <cell r="R203">
            <v>88503.53</v>
          </cell>
          <cell r="S203">
            <v>-260849.29</v>
          </cell>
          <cell r="T203">
            <v>122807</v>
          </cell>
          <cell r="U203">
            <v>25476.92</v>
          </cell>
          <cell r="V203">
            <v>89288.29</v>
          </cell>
          <cell r="W203">
            <v>91381.47</v>
          </cell>
          <cell r="X203">
            <v>-142430.92000000001</v>
          </cell>
          <cell r="Y203">
            <v>-74785.58</v>
          </cell>
          <cell r="Z203">
            <v>-81443.490000000005</v>
          </cell>
          <cell r="AA203">
            <v>46423.72</v>
          </cell>
          <cell r="AB203">
            <v>-9567.75</v>
          </cell>
          <cell r="AC203">
            <v>49473.279999999999</v>
          </cell>
          <cell r="AD203">
            <v>107938.78</v>
          </cell>
          <cell r="AE203">
            <v>-139305.01999999999</v>
          </cell>
          <cell r="AF203">
            <v>4734.38</v>
          </cell>
          <cell r="AG203">
            <v>92656.21</v>
          </cell>
          <cell r="AH203">
            <v>111692.96</v>
          </cell>
          <cell r="AJ203">
            <v>0</v>
          </cell>
        </row>
        <row r="204">
          <cell r="J204">
            <v>613980.61</v>
          </cell>
          <cell r="K204">
            <v>574554.71</v>
          </cell>
          <cell r="L204">
            <v>-890714.5</v>
          </cell>
          <cell r="M204">
            <v>87375.91</v>
          </cell>
          <cell r="N204">
            <v>-886840.99</v>
          </cell>
          <cell r="O204">
            <v>-1930028.92</v>
          </cell>
          <cell r="P204">
            <v>191547.94</v>
          </cell>
          <cell r="Q204">
            <v>117100.4</v>
          </cell>
          <cell r="R204">
            <v>450966.04</v>
          </cell>
          <cell r="S204">
            <v>-1638970.03</v>
          </cell>
          <cell r="T204">
            <v>519020.85</v>
          </cell>
          <cell r="U204">
            <v>401453.31</v>
          </cell>
          <cell r="V204">
            <v>502577.33</v>
          </cell>
          <cell r="W204">
            <v>1172199.51</v>
          </cell>
          <cell r="X204">
            <v>-532453.07999999996</v>
          </cell>
          <cell r="Y204">
            <v>-286979.61</v>
          </cell>
          <cell r="Z204">
            <v>-267727.21999999997</v>
          </cell>
          <cell r="AA204">
            <v>-185914.96</v>
          </cell>
          <cell r="AB204">
            <v>-393616.14</v>
          </cell>
          <cell r="AC204">
            <v>87260.160000000003</v>
          </cell>
          <cell r="AD204">
            <v>642873.1</v>
          </cell>
          <cell r="AE204">
            <v>-1008668.57</v>
          </cell>
          <cell r="AF204">
            <v>-201343.21</v>
          </cell>
          <cell r="AG204">
            <v>619633.42000000004</v>
          </cell>
          <cell r="AH204">
            <v>770862.21</v>
          </cell>
          <cell r="AJ204">
            <v>574554.71</v>
          </cell>
        </row>
        <row r="205">
          <cell r="J205">
            <v>755971.97</v>
          </cell>
          <cell r="K205">
            <v>522980.91</v>
          </cell>
          <cell r="L205">
            <v>-828162.43</v>
          </cell>
          <cell r="M205">
            <v>14716.44</v>
          </cell>
          <cell r="N205">
            <v>-1069814.01</v>
          </cell>
          <cell r="O205">
            <v>-843763.06</v>
          </cell>
          <cell r="P205">
            <v>-254584.35</v>
          </cell>
          <cell r="Q205">
            <v>851214.08</v>
          </cell>
          <cell r="R205">
            <v>997304.8</v>
          </cell>
          <cell r="S205">
            <v>-1440925.71</v>
          </cell>
          <cell r="T205">
            <v>832238.06</v>
          </cell>
          <cell r="U205">
            <v>-617176.86</v>
          </cell>
          <cell r="V205">
            <v>30349.32</v>
          </cell>
          <cell r="W205">
            <v>1506168.61</v>
          </cell>
          <cell r="X205">
            <v>-244638.87</v>
          </cell>
          <cell r="Y205">
            <v>-94362.28</v>
          </cell>
          <cell r="Z205">
            <v>429899.58</v>
          </cell>
          <cell r="AA205">
            <v>-1225430.3400000001</v>
          </cell>
          <cell r="AB205">
            <v>-779307.09</v>
          </cell>
          <cell r="AC205">
            <v>273801.53000000003</v>
          </cell>
          <cell r="AD205">
            <v>1313001.06</v>
          </cell>
          <cell r="AE205">
            <v>-688208.3</v>
          </cell>
          <cell r="AF205">
            <v>91413.42</v>
          </cell>
          <cell r="AG205">
            <v>-433782.33</v>
          </cell>
          <cell r="AH205">
            <v>204373.55</v>
          </cell>
          <cell r="AJ205">
            <v>522980.91</v>
          </cell>
        </row>
        <row r="206">
          <cell r="J206">
            <v>105129.15</v>
          </cell>
          <cell r="K206">
            <v>112505.42</v>
          </cell>
          <cell r="L206">
            <v>-105632.04</v>
          </cell>
          <cell r="M206">
            <v>-7348.84</v>
          </cell>
          <cell r="N206">
            <v>-139659.10999999999</v>
          </cell>
          <cell r="O206">
            <v>-138626.54</v>
          </cell>
          <cell r="P206">
            <v>-47201.919999999998</v>
          </cell>
          <cell r="Q206">
            <v>208757.26</v>
          </cell>
          <cell r="R206">
            <v>178004.49</v>
          </cell>
          <cell r="S206">
            <v>-241631.18</v>
          </cell>
          <cell r="T206">
            <v>192202.25</v>
          </cell>
          <cell r="U206">
            <v>-192895.15</v>
          </cell>
          <cell r="V206">
            <v>15812.65</v>
          </cell>
          <cell r="W206">
            <v>62417.85</v>
          </cell>
          <cell r="X206">
            <v>-77648.69</v>
          </cell>
          <cell r="Y206">
            <v>12919.44</v>
          </cell>
          <cell r="Z206">
            <v>-8133.49</v>
          </cell>
          <cell r="AA206">
            <v>-71669.070000000007</v>
          </cell>
          <cell r="AB206">
            <v>-142159.34</v>
          </cell>
          <cell r="AC206">
            <v>158858.92000000001</v>
          </cell>
          <cell r="AD206">
            <v>211217</v>
          </cell>
          <cell r="AE206">
            <v>-112005.11</v>
          </cell>
          <cell r="AF206">
            <v>100348.1</v>
          </cell>
          <cell r="AG206">
            <v>-184856.46</v>
          </cell>
          <cell r="AH206">
            <v>84815.99</v>
          </cell>
          <cell r="AJ206">
            <v>112505.42</v>
          </cell>
        </row>
        <row r="207">
          <cell r="J207">
            <v>78630.460000000006</v>
          </cell>
          <cell r="K207">
            <v>40307.46</v>
          </cell>
          <cell r="L207">
            <v>10783.58</v>
          </cell>
          <cell r="M207">
            <v>-35418.35</v>
          </cell>
          <cell r="N207">
            <v>35132.78</v>
          </cell>
          <cell r="O207">
            <v>-18660.150000000001</v>
          </cell>
          <cell r="P207">
            <v>12549.27</v>
          </cell>
          <cell r="Q207">
            <v>38896.559999999998</v>
          </cell>
          <cell r="R207">
            <v>77531.8</v>
          </cell>
          <cell r="S207">
            <v>-64201.53</v>
          </cell>
          <cell r="T207">
            <v>11983.72</v>
          </cell>
          <cell r="U207">
            <v>-23965.759999999998</v>
          </cell>
          <cell r="V207">
            <v>-37368.9</v>
          </cell>
          <cell r="W207">
            <v>52971.47</v>
          </cell>
          <cell r="X207">
            <v>-39489.68</v>
          </cell>
          <cell r="Y207">
            <v>29656.59</v>
          </cell>
          <cell r="Z207">
            <v>-26759.01</v>
          </cell>
          <cell r="AA207">
            <v>-11253.86</v>
          </cell>
          <cell r="AB207">
            <v>4386.79</v>
          </cell>
          <cell r="AC207">
            <v>30843.14</v>
          </cell>
          <cell r="AD207">
            <v>103358.76</v>
          </cell>
          <cell r="AE207">
            <v>-41886.22</v>
          </cell>
          <cell r="AF207">
            <v>-15078.6</v>
          </cell>
          <cell r="AG207">
            <v>-23664.54</v>
          </cell>
          <cell r="AH207">
            <v>-14056.8</v>
          </cell>
          <cell r="AJ207">
            <v>40307.46</v>
          </cell>
        </row>
        <row r="208">
          <cell r="J208">
            <v>186185</v>
          </cell>
          <cell r="K208">
            <v>179773.39</v>
          </cell>
          <cell r="L208">
            <v>-255510.21</v>
          </cell>
          <cell r="M208">
            <v>4333.92</v>
          </cell>
          <cell r="N208">
            <v>-319762.5</v>
          </cell>
          <cell r="O208">
            <v>-177120.08</v>
          </cell>
          <cell r="P208">
            <v>68308.27</v>
          </cell>
          <cell r="Q208">
            <v>-54934.07</v>
          </cell>
          <cell r="R208">
            <v>47481.02</v>
          </cell>
          <cell r="S208">
            <v>-333443.08</v>
          </cell>
          <cell r="T208">
            <v>174322.59</v>
          </cell>
          <cell r="U208">
            <v>128809.98</v>
          </cell>
          <cell r="V208">
            <v>96555.15</v>
          </cell>
          <cell r="W208">
            <v>405652.03</v>
          </cell>
          <cell r="X208">
            <v>-204920.85</v>
          </cell>
          <cell r="Y208">
            <v>-57650.31</v>
          </cell>
          <cell r="Z208">
            <v>37793.379999999997</v>
          </cell>
          <cell r="AA208">
            <v>-157325.85</v>
          </cell>
          <cell r="AB208">
            <v>-87179.79</v>
          </cell>
          <cell r="AC208">
            <v>-142849.16</v>
          </cell>
          <cell r="AD208">
            <v>144118.29999999999</v>
          </cell>
          <cell r="AE208">
            <v>-52464.959999999999</v>
          </cell>
          <cell r="AF208">
            <v>-105854.95</v>
          </cell>
          <cell r="AG208">
            <v>269136.28000000003</v>
          </cell>
          <cell r="AH208">
            <v>75199.48</v>
          </cell>
          <cell r="AJ208">
            <v>179773.39</v>
          </cell>
        </row>
        <row r="209">
          <cell r="J209">
            <v>10749.35</v>
          </cell>
          <cell r="K209">
            <v>13873.93</v>
          </cell>
          <cell r="L209">
            <v>-16268.66</v>
          </cell>
          <cell r="M209">
            <v>2611.92</v>
          </cell>
          <cell r="N209">
            <v>-15602.25</v>
          </cell>
          <cell r="O209">
            <v>-28057.34</v>
          </cell>
          <cell r="P209">
            <v>7178.74</v>
          </cell>
          <cell r="Q209">
            <v>8110.57</v>
          </cell>
          <cell r="R209">
            <v>17811.099999999999</v>
          </cell>
          <cell r="S209">
            <v>-26666.25</v>
          </cell>
          <cell r="T209">
            <v>3821.91</v>
          </cell>
          <cell r="U209">
            <v>3125.91</v>
          </cell>
          <cell r="V209">
            <v>4172.7700000000004</v>
          </cell>
          <cell r="W209">
            <v>16694.419999999998</v>
          </cell>
          <cell r="X209">
            <v>-9337.86</v>
          </cell>
          <cell r="Y209">
            <v>-9526.92</v>
          </cell>
          <cell r="Z209">
            <v>-6179.14</v>
          </cell>
          <cell r="AA209">
            <v>620.29</v>
          </cell>
          <cell r="AB209">
            <v>-5125.91</v>
          </cell>
          <cell r="AC209">
            <v>7421.94</v>
          </cell>
          <cell r="AD209">
            <v>27645.84</v>
          </cell>
          <cell r="AE209">
            <v>-10709.29</v>
          </cell>
          <cell r="AF209">
            <v>-20672.93</v>
          </cell>
          <cell r="AG209">
            <v>15323.38</v>
          </cell>
          <cell r="AH209">
            <v>6877.12</v>
          </cell>
          <cell r="AJ209">
            <v>13873.93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J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J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J212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J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J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J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J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J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J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J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J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J222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12598000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J224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2267791537.5700002</v>
          </cell>
          <cell r="Q226">
            <v>1967499913.9000001</v>
          </cell>
          <cell r="R226">
            <v>1990300889.75</v>
          </cell>
          <cell r="S226">
            <v>1986463315.24</v>
          </cell>
          <cell r="T226">
            <v>2170761144.6300001</v>
          </cell>
          <cell r="U226">
            <v>2168125375.25</v>
          </cell>
          <cell r="V226">
            <v>2026105664.25</v>
          </cell>
          <cell r="W226">
            <v>1954265390.9200001</v>
          </cell>
          <cell r="X226">
            <v>1606236217.6900001</v>
          </cell>
          <cell r="Y226">
            <v>1821300431.6300001</v>
          </cell>
          <cell r="Z226">
            <v>1999786686.54</v>
          </cell>
          <cell r="AA226">
            <v>2357052016.1999998</v>
          </cell>
          <cell r="AB226">
            <v>2348637744.5500002</v>
          </cell>
          <cell r="AC226">
            <v>2008674747.0899999</v>
          </cell>
          <cell r="AD226">
            <v>1888883716.1900001</v>
          </cell>
          <cell r="AE226">
            <v>2024327675.46</v>
          </cell>
          <cell r="AF226">
            <v>2258213062.23</v>
          </cell>
          <cell r="AG226">
            <v>2315774283.4699998</v>
          </cell>
          <cell r="AH226">
            <v>2225264495.8499999</v>
          </cell>
          <cell r="AJ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87571678.200000003</v>
          </cell>
          <cell r="Q227">
            <v>78490138.819999993</v>
          </cell>
          <cell r="R227">
            <v>76398536.030000001</v>
          </cell>
          <cell r="S227">
            <v>80195187.760000005</v>
          </cell>
          <cell r="T227">
            <v>92824456.75</v>
          </cell>
          <cell r="U227">
            <v>93357371.640000001</v>
          </cell>
          <cell r="V227">
            <v>84416894.819999993</v>
          </cell>
          <cell r="W227">
            <v>77301710.5</v>
          </cell>
          <cell r="X227">
            <v>70955916.689999998</v>
          </cell>
          <cell r="Y227">
            <v>77450769.810000002</v>
          </cell>
          <cell r="Z227">
            <v>82013807.900000006</v>
          </cell>
          <cell r="AA227">
            <v>82013807.900000006</v>
          </cell>
          <cell r="AB227">
            <v>109041000</v>
          </cell>
          <cell r="AC227">
            <v>93315000</v>
          </cell>
          <cell r="AD227">
            <v>89916000</v>
          </cell>
          <cell r="AE227">
            <v>97275000</v>
          </cell>
          <cell r="AF227">
            <v>108740000</v>
          </cell>
          <cell r="AG227">
            <v>119995000</v>
          </cell>
          <cell r="AH227">
            <v>100003000</v>
          </cell>
          <cell r="AJ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109739867.69</v>
          </cell>
          <cell r="Q228">
            <v>88724989.409999996</v>
          </cell>
          <cell r="R228">
            <v>71961139.969999999</v>
          </cell>
          <cell r="S228">
            <v>63372074.719999999</v>
          </cell>
          <cell r="T228">
            <v>71151338.180000007</v>
          </cell>
          <cell r="U228">
            <v>70036204.420000002</v>
          </cell>
          <cell r="V228">
            <v>64338309.229999997</v>
          </cell>
          <cell r="W228">
            <v>66822999.060000002</v>
          </cell>
          <cell r="X228">
            <v>71792248.969999999</v>
          </cell>
          <cell r="Y228">
            <v>91085101.590000004</v>
          </cell>
          <cell r="Z228">
            <v>93516091.390000001</v>
          </cell>
          <cell r="AA228">
            <v>93516091.390000001</v>
          </cell>
          <cell r="AB228">
            <v>103544836.27</v>
          </cell>
          <cell r="AC228">
            <v>82446092.489999995</v>
          </cell>
          <cell r="AD228">
            <v>74061946.010000005</v>
          </cell>
          <cell r="AE228">
            <v>63075788.100000001</v>
          </cell>
          <cell r="AF228">
            <v>70111623.400000006</v>
          </cell>
          <cell r="AG228">
            <v>67125588.829999998</v>
          </cell>
          <cell r="AH228">
            <v>64921905.990000002</v>
          </cell>
          <cell r="AJ228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J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J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J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J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J234">
            <v>0</v>
          </cell>
        </row>
        <row r="235"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J235">
            <v>0</v>
          </cell>
        </row>
        <row r="236"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J236">
            <v>0</v>
          </cell>
        </row>
        <row r="237"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J237">
            <v>0</v>
          </cell>
        </row>
        <row r="238"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J238">
            <v>0</v>
          </cell>
        </row>
        <row r="239"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J239">
            <v>0</v>
          </cell>
        </row>
        <row r="240"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J240">
            <v>0</v>
          </cell>
        </row>
        <row r="241"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J241">
            <v>0</v>
          </cell>
        </row>
        <row r="243"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J243">
            <v>0</v>
          </cell>
        </row>
        <row r="244"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J244">
            <v>0</v>
          </cell>
        </row>
        <row r="245"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J245">
            <v>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J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J247">
            <v>0</v>
          </cell>
        </row>
        <row r="248"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J248">
            <v>0</v>
          </cell>
        </row>
        <row r="249"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J249">
            <v>0</v>
          </cell>
        </row>
        <row r="250"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J250">
            <v>0</v>
          </cell>
        </row>
        <row r="251"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J251">
            <v>0</v>
          </cell>
        </row>
        <row r="252"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J252">
            <v>0</v>
          </cell>
        </row>
        <row r="253"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J253">
            <v>0</v>
          </cell>
        </row>
        <row r="254"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J254">
            <v>0</v>
          </cell>
        </row>
        <row r="256">
          <cell r="J256">
            <v>22682202.199999999</v>
          </cell>
          <cell r="K256">
            <v>23536609.100000001</v>
          </cell>
          <cell r="L256">
            <v>34557126</v>
          </cell>
          <cell r="M256">
            <v>38673608.399999999</v>
          </cell>
          <cell r="N256">
            <v>46001001.100000001</v>
          </cell>
          <cell r="O256">
            <v>56599201.100000001</v>
          </cell>
          <cell r="P256">
            <v>24268539.600000001</v>
          </cell>
          <cell r="Q256">
            <v>16106628.199999999</v>
          </cell>
          <cell r="R256">
            <v>11889854</v>
          </cell>
          <cell r="S256">
            <v>12421659.4</v>
          </cell>
          <cell r="T256">
            <v>13338279.4</v>
          </cell>
          <cell r="U256">
            <v>13677823.199999999</v>
          </cell>
          <cell r="V256">
            <v>10916709.9</v>
          </cell>
          <cell r="W256">
            <v>11844715.5</v>
          </cell>
          <cell r="X256">
            <v>17318571.399999999</v>
          </cell>
          <cell r="Y256">
            <v>22293856.100000001</v>
          </cell>
          <cell r="Z256">
            <v>24484778.5</v>
          </cell>
          <cell r="AA256">
            <v>30165005.100000001</v>
          </cell>
          <cell r="AB256">
            <v>22743858.699999999</v>
          </cell>
          <cell r="AC256">
            <v>14646482.800000001</v>
          </cell>
          <cell r="AD256">
            <v>12022023.699999999</v>
          </cell>
          <cell r="AE256">
            <v>11841886.300000001</v>
          </cell>
          <cell r="AF256">
            <v>13080196</v>
          </cell>
          <cell r="AG256">
            <v>12695306.6</v>
          </cell>
          <cell r="AH256">
            <v>11395703.800000001</v>
          </cell>
          <cell r="AJ256">
            <v>23536609.100000001</v>
          </cell>
        </row>
        <row r="257"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21756728.800000001</v>
          </cell>
          <cell r="Q257">
            <v>14851381.9</v>
          </cell>
          <cell r="R257">
            <v>10994785.1</v>
          </cell>
          <cell r="S257">
            <v>11413222.800000001</v>
          </cell>
          <cell r="T257">
            <v>12124208.1</v>
          </cell>
          <cell r="U257">
            <v>12558820.9</v>
          </cell>
          <cell r="V257">
            <v>10110751.800000001</v>
          </cell>
          <cell r="W257">
            <v>10955074</v>
          </cell>
          <cell r="X257">
            <v>16107482.1</v>
          </cell>
          <cell r="Y257">
            <v>20193869.699999999</v>
          </cell>
          <cell r="Z257">
            <v>22163305.800000001</v>
          </cell>
          <cell r="AA257">
            <v>27529797.600000001</v>
          </cell>
          <cell r="AB257">
            <v>19948317.100000001</v>
          </cell>
          <cell r="AC257">
            <v>13478321.9</v>
          </cell>
          <cell r="AD257">
            <v>11108859.199999999</v>
          </cell>
          <cell r="AE257">
            <v>10855516.199999999</v>
          </cell>
          <cell r="AF257">
            <v>11778383.1</v>
          </cell>
          <cell r="AG257">
            <v>11623157.4</v>
          </cell>
          <cell r="AH257">
            <v>10568770.1</v>
          </cell>
          <cell r="AJ257">
            <v>0</v>
          </cell>
        </row>
        <row r="258"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4672627.8</v>
          </cell>
          <cell r="Q258">
            <v>3390627.5</v>
          </cell>
          <cell r="R258">
            <v>3446426.4</v>
          </cell>
          <cell r="S258">
            <v>4029883.9</v>
          </cell>
          <cell r="T258">
            <v>3781578.5</v>
          </cell>
          <cell r="U258">
            <v>3950893.4</v>
          </cell>
          <cell r="V258">
            <v>3767581.5</v>
          </cell>
          <cell r="W258">
            <v>3331413.1</v>
          </cell>
          <cell r="X258">
            <v>3701127.2</v>
          </cell>
          <cell r="Y258">
            <v>3966842.1</v>
          </cell>
          <cell r="Z258">
            <v>4150010.5</v>
          </cell>
          <cell r="AA258">
            <v>4807305.0999999996</v>
          </cell>
          <cell r="AB258">
            <v>4448937.5</v>
          </cell>
          <cell r="AC258">
            <v>3009859.4</v>
          </cell>
          <cell r="AD258">
            <v>3241677.9</v>
          </cell>
          <cell r="AE258">
            <v>3689481.2</v>
          </cell>
          <cell r="AF258">
            <v>3667123.2</v>
          </cell>
          <cell r="AG258">
            <v>3719079</v>
          </cell>
          <cell r="AH258">
            <v>3447805.7</v>
          </cell>
          <cell r="AJ258">
            <v>0</v>
          </cell>
        </row>
        <row r="259">
          <cell r="J259">
            <v>14204034</v>
          </cell>
          <cell r="K259">
            <v>13282031.6</v>
          </cell>
          <cell r="L259">
            <v>14207166.300000001</v>
          </cell>
          <cell r="M259">
            <v>15058682.800000001</v>
          </cell>
          <cell r="N259">
            <v>16454689.800000001</v>
          </cell>
          <cell r="O259">
            <v>18839702.5</v>
          </cell>
          <cell r="P259">
            <v>11763086.699999999</v>
          </cell>
          <cell r="Q259">
            <v>9590917.3000000007</v>
          </cell>
          <cell r="R259">
            <v>9731487.8000000007</v>
          </cell>
          <cell r="S259">
            <v>11175103.300000001</v>
          </cell>
          <cell r="T259">
            <v>11111906.4</v>
          </cell>
          <cell r="U259">
            <v>11775028.4</v>
          </cell>
          <cell r="V259">
            <v>10513440.6</v>
          </cell>
          <cell r="W259">
            <v>9790090.1999999993</v>
          </cell>
          <cell r="X259">
            <v>10386306.699999999</v>
          </cell>
          <cell r="Y259">
            <v>11261042.4</v>
          </cell>
          <cell r="Z259">
            <v>11961338.300000001</v>
          </cell>
          <cell r="AA259">
            <v>14135332.5</v>
          </cell>
          <cell r="AB259">
            <v>10915329.1</v>
          </cell>
          <cell r="AC259">
            <v>9473663.1999999993</v>
          </cell>
          <cell r="AD259">
            <v>9245880.9000000004</v>
          </cell>
          <cell r="AE259">
            <v>10607283.6</v>
          </cell>
          <cell r="AF259">
            <v>11258562.199999999</v>
          </cell>
          <cell r="AG259">
            <v>11282430.4</v>
          </cell>
          <cell r="AH259">
            <v>9977769.9000000004</v>
          </cell>
          <cell r="AJ259">
            <v>13282031.6</v>
          </cell>
        </row>
        <row r="260">
          <cell r="J260">
            <v>3205567.5</v>
          </cell>
          <cell r="K260">
            <v>3253425.5</v>
          </cell>
          <cell r="L260">
            <v>3301599.4</v>
          </cell>
          <cell r="M260">
            <v>3340302.4</v>
          </cell>
          <cell r="N260">
            <v>3166920.1</v>
          </cell>
          <cell r="O260">
            <v>3444101.7</v>
          </cell>
          <cell r="P260">
            <v>3709904.1</v>
          </cell>
          <cell r="Q260">
            <v>3223695</v>
          </cell>
          <cell r="R260">
            <v>1481043.3</v>
          </cell>
          <cell r="S260">
            <v>2377171</v>
          </cell>
          <cell r="T260">
            <v>1816857.5</v>
          </cell>
          <cell r="U260">
            <v>3146092.4</v>
          </cell>
          <cell r="V260">
            <v>3007019.2</v>
          </cell>
          <cell r="W260">
            <v>2284728.7000000002</v>
          </cell>
          <cell r="X260">
            <v>2813922.3</v>
          </cell>
          <cell r="Y260">
            <v>2854355.2</v>
          </cell>
          <cell r="Z260">
            <v>3353082</v>
          </cell>
          <cell r="AA260">
            <v>3253421.3</v>
          </cell>
          <cell r="AB260">
            <v>4578309.2</v>
          </cell>
          <cell r="AC260">
            <v>3306456.2</v>
          </cell>
          <cell r="AD260">
            <v>1740036.6</v>
          </cell>
          <cell r="AE260">
            <v>2465111.2999999998</v>
          </cell>
          <cell r="AF260">
            <v>2883196.8</v>
          </cell>
          <cell r="AG260">
            <v>3568828.5</v>
          </cell>
          <cell r="AH260">
            <v>3896837.9</v>
          </cell>
          <cell r="AJ260">
            <v>3253425.5</v>
          </cell>
        </row>
        <row r="261">
          <cell r="J261">
            <v>16409117.800000001</v>
          </cell>
          <cell r="K261">
            <v>16120799.800000001</v>
          </cell>
          <cell r="L261">
            <v>17468045.800000001</v>
          </cell>
          <cell r="M261">
            <v>18398455.699999999</v>
          </cell>
          <cell r="N261">
            <v>19300740.399999999</v>
          </cell>
          <cell r="O261">
            <v>18591268.800000001</v>
          </cell>
          <cell r="P261">
            <v>19466412.399999999</v>
          </cell>
          <cell r="Q261">
            <v>18379769.5</v>
          </cell>
          <cell r="R261">
            <v>17880522.899999999</v>
          </cell>
          <cell r="S261">
            <v>18055827.199999999</v>
          </cell>
          <cell r="T261">
            <v>16818960.300000001</v>
          </cell>
          <cell r="U261">
            <v>15015802.300000001</v>
          </cell>
          <cell r="V261">
            <v>17103450.600000001</v>
          </cell>
          <cell r="W261">
            <v>17443617</v>
          </cell>
          <cell r="X261">
            <v>18439028.399999999</v>
          </cell>
          <cell r="Y261">
            <v>19568214.600000001</v>
          </cell>
          <cell r="Z261">
            <v>19660309.399999999</v>
          </cell>
          <cell r="AA261">
            <v>19526635.300000001</v>
          </cell>
          <cell r="AB261">
            <v>19303469.899999999</v>
          </cell>
          <cell r="AC261">
            <v>18097413.800000001</v>
          </cell>
          <cell r="AD261">
            <v>17749536.100000001</v>
          </cell>
          <cell r="AE261">
            <v>17337190.399999999</v>
          </cell>
          <cell r="AF261">
            <v>16844295.100000001</v>
          </cell>
          <cell r="AG261">
            <v>14637189.1</v>
          </cell>
          <cell r="AH261">
            <v>16736662.9</v>
          </cell>
          <cell r="AJ261">
            <v>16120799.800000001</v>
          </cell>
        </row>
        <row r="262">
          <cell r="J262">
            <v>209034.7</v>
          </cell>
          <cell r="K262">
            <v>222664.1</v>
          </cell>
          <cell r="L262">
            <v>242139.4</v>
          </cell>
          <cell r="M262">
            <v>278624.7</v>
          </cell>
          <cell r="N262">
            <v>264460.59999999998</v>
          </cell>
          <cell r="O262">
            <v>317613.5</v>
          </cell>
          <cell r="P262">
            <v>331975.3</v>
          </cell>
          <cell r="Q262">
            <v>307366.3</v>
          </cell>
          <cell r="R262">
            <v>290591.2</v>
          </cell>
          <cell r="S262">
            <v>261771</v>
          </cell>
          <cell r="T262">
            <v>235673.9</v>
          </cell>
          <cell r="U262">
            <v>221499.7</v>
          </cell>
          <cell r="V262">
            <v>206881.8</v>
          </cell>
          <cell r="W262">
            <v>221905.9</v>
          </cell>
          <cell r="X262">
            <v>239524.4</v>
          </cell>
          <cell r="Y262">
            <v>280005.59999999998</v>
          </cell>
          <cell r="Z262">
            <v>267066.5</v>
          </cell>
          <cell r="AA262">
            <v>316897.59999999998</v>
          </cell>
          <cell r="AB262">
            <v>330932.8</v>
          </cell>
          <cell r="AC262">
            <v>309623.5</v>
          </cell>
          <cell r="AD262">
            <v>288101.3</v>
          </cell>
          <cell r="AE262">
            <v>252559.9</v>
          </cell>
          <cell r="AF262">
            <v>240592.1</v>
          </cell>
          <cell r="AG262">
            <v>221284.4</v>
          </cell>
          <cell r="AH262">
            <v>201564.1</v>
          </cell>
          <cell r="AJ262">
            <v>222664.1</v>
          </cell>
        </row>
        <row r="263">
          <cell r="J263">
            <v>6145376.4000000004</v>
          </cell>
          <cell r="K263">
            <v>6288572.7000000002</v>
          </cell>
          <cell r="L263">
            <v>6688439.9000000004</v>
          </cell>
          <cell r="M263">
            <v>7838648.0999999996</v>
          </cell>
          <cell r="N263">
            <v>8771994.3000000007</v>
          </cell>
          <cell r="O263">
            <v>9445202.5999999996</v>
          </cell>
          <cell r="P263">
            <v>8171852.5999999996</v>
          </cell>
          <cell r="Q263">
            <v>6619561.5</v>
          </cell>
          <cell r="R263">
            <v>6032299.2000000002</v>
          </cell>
          <cell r="S263">
            <v>7109026.2999999998</v>
          </cell>
          <cell r="T263">
            <v>5696424.5</v>
          </cell>
          <cell r="U263">
            <v>5784811</v>
          </cell>
          <cell r="V263">
            <v>6286188</v>
          </cell>
          <cell r="W263">
            <v>6190122.0999999996</v>
          </cell>
          <cell r="X263">
            <v>6703383</v>
          </cell>
          <cell r="Y263">
            <v>7839876.2000000002</v>
          </cell>
          <cell r="Z263">
            <v>8331275.4000000004</v>
          </cell>
          <cell r="AA263">
            <v>9557583.6999999993</v>
          </cell>
          <cell r="AB263">
            <v>7009581.2999999998</v>
          </cell>
          <cell r="AC263">
            <v>6344099.7000000002</v>
          </cell>
          <cell r="AD263">
            <v>6025690.2999999998</v>
          </cell>
          <cell r="AE263">
            <v>6704971.5</v>
          </cell>
          <cell r="AF263">
            <v>5862144.2000000002</v>
          </cell>
          <cell r="AG263">
            <v>5467550.9000000004</v>
          </cell>
          <cell r="AH263">
            <v>5930915.7999999998</v>
          </cell>
          <cell r="AJ263">
            <v>6288572.7000000002</v>
          </cell>
        </row>
        <row r="264">
          <cell r="J264">
            <v>158910.1</v>
          </cell>
          <cell r="K264">
            <v>153884.9</v>
          </cell>
          <cell r="L264">
            <v>167467.6</v>
          </cell>
          <cell r="M264">
            <v>173250.3</v>
          </cell>
          <cell r="N264">
            <v>181524.6</v>
          </cell>
          <cell r="O264">
            <v>217568.2</v>
          </cell>
          <cell r="P264">
            <v>205641.5</v>
          </cell>
          <cell r="Q264">
            <v>167638.1</v>
          </cell>
          <cell r="R264">
            <v>172553.2</v>
          </cell>
          <cell r="S264">
            <v>171391.2</v>
          </cell>
          <cell r="T264">
            <v>159421.79999999999</v>
          </cell>
          <cell r="U264">
            <v>169329</v>
          </cell>
          <cell r="V264">
            <v>151335.4</v>
          </cell>
          <cell r="W264">
            <v>147095.1</v>
          </cell>
          <cell r="X264">
            <v>158984.29999999999</v>
          </cell>
          <cell r="Y264">
            <v>174089.7</v>
          </cell>
          <cell r="Z264">
            <v>175752.4</v>
          </cell>
          <cell r="AA264">
            <v>218015.1</v>
          </cell>
          <cell r="AB264">
            <v>188878.4</v>
          </cell>
          <cell r="AC264">
            <v>158317.4</v>
          </cell>
          <cell r="AD264">
            <v>168449.1</v>
          </cell>
          <cell r="AE264">
            <v>135951.6</v>
          </cell>
          <cell r="AF264">
            <v>138167.20000000001</v>
          </cell>
          <cell r="AG264">
            <v>143654.79999999999</v>
          </cell>
          <cell r="AH264">
            <v>140652.70000000001</v>
          </cell>
          <cell r="AJ264">
            <v>153884.9</v>
          </cell>
        </row>
        <row r="265"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J265">
            <v>0</v>
          </cell>
        </row>
        <row r="266"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J266">
            <v>0</v>
          </cell>
        </row>
        <row r="267"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J267">
            <v>0</v>
          </cell>
        </row>
        <row r="269">
          <cell r="J269">
            <v>1336163.2</v>
          </cell>
          <cell r="K269">
            <v>1366949.2</v>
          </cell>
          <cell r="L269">
            <v>1942878.1</v>
          </cell>
          <cell r="M269">
            <v>2087057</v>
          </cell>
          <cell r="N269">
            <v>2489027.2000000002</v>
          </cell>
          <cell r="O269">
            <v>2986527.4</v>
          </cell>
          <cell r="P269">
            <v>1167675.2</v>
          </cell>
          <cell r="Q269">
            <v>794919.9</v>
          </cell>
          <cell r="R269">
            <v>606329.4</v>
          </cell>
          <cell r="S269">
            <v>628174.19999999995</v>
          </cell>
          <cell r="T269">
            <v>671108.5</v>
          </cell>
          <cell r="U269">
            <v>691117.6</v>
          </cell>
          <cell r="V269">
            <v>557772.19999999995</v>
          </cell>
          <cell r="W269">
            <v>602575.6</v>
          </cell>
          <cell r="X269">
            <v>858129.1</v>
          </cell>
          <cell r="Y269">
            <v>1072682.8999999999</v>
          </cell>
          <cell r="Z269">
            <v>1160379.1000000001</v>
          </cell>
          <cell r="AA269">
            <v>1421670.6</v>
          </cell>
          <cell r="AB269">
            <v>1109098.5</v>
          </cell>
          <cell r="AC269">
            <v>737297.8</v>
          </cell>
          <cell r="AD269">
            <v>622209.69999999995</v>
          </cell>
          <cell r="AE269">
            <v>607530.69999999995</v>
          </cell>
          <cell r="AF269">
            <v>665229</v>
          </cell>
          <cell r="AG269">
            <v>647188.19999999995</v>
          </cell>
          <cell r="AH269">
            <v>590123.9</v>
          </cell>
          <cell r="AJ269">
            <v>1366949.2</v>
          </cell>
        </row>
        <row r="270"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1053333.2</v>
          </cell>
          <cell r="Q270">
            <v>737169.1</v>
          </cell>
          <cell r="R270">
            <v>564550.69999999995</v>
          </cell>
          <cell r="S270">
            <v>581537.80000000005</v>
          </cell>
          <cell r="T270">
            <v>615514.1</v>
          </cell>
          <cell r="U270">
            <v>639734.69999999995</v>
          </cell>
          <cell r="V270">
            <v>520523.2</v>
          </cell>
          <cell r="W270">
            <v>562306.80000000005</v>
          </cell>
          <cell r="X270">
            <v>801816.2</v>
          </cell>
          <cell r="Y270">
            <v>977144</v>
          </cell>
          <cell r="Z270">
            <v>1055401.1000000001</v>
          </cell>
          <cell r="AA270">
            <v>1301260.1000000001</v>
          </cell>
          <cell r="AB270">
            <v>978415.8</v>
          </cell>
          <cell r="AC270">
            <v>681180.8</v>
          </cell>
          <cell r="AD270">
            <v>578082.80000000005</v>
          </cell>
          <cell r="AE270">
            <v>560476.4</v>
          </cell>
          <cell r="AF270">
            <v>603270.1</v>
          </cell>
          <cell r="AG270">
            <v>597775.4</v>
          </cell>
          <cell r="AH270">
            <v>552324</v>
          </cell>
          <cell r="AJ270">
            <v>0</v>
          </cell>
        </row>
        <row r="271"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243266.5</v>
          </cell>
          <cell r="Q271">
            <v>185486.8</v>
          </cell>
          <cell r="R271">
            <v>184184.5</v>
          </cell>
          <cell r="S271">
            <v>208183.6</v>
          </cell>
          <cell r="T271">
            <v>199193.1</v>
          </cell>
          <cell r="U271">
            <v>206993.7</v>
          </cell>
          <cell r="V271">
            <v>203009.9</v>
          </cell>
          <cell r="W271">
            <v>177664.9</v>
          </cell>
          <cell r="X271">
            <v>197379</v>
          </cell>
          <cell r="Y271">
            <v>214709.3</v>
          </cell>
          <cell r="Z271">
            <v>218305.9</v>
          </cell>
          <cell r="AA271">
            <v>252210.8</v>
          </cell>
          <cell r="AB271">
            <v>235625.60000000001</v>
          </cell>
          <cell r="AC271">
            <v>163020.70000000001</v>
          </cell>
          <cell r="AD271">
            <v>174208.1</v>
          </cell>
          <cell r="AE271">
            <v>195599.7</v>
          </cell>
          <cell r="AF271">
            <v>191814.7</v>
          </cell>
          <cell r="AG271">
            <v>196214.8</v>
          </cell>
          <cell r="AH271">
            <v>184800.9</v>
          </cell>
          <cell r="AJ271">
            <v>0</v>
          </cell>
        </row>
        <row r="272">
          <cell r="J272">
            <v>831084.10000000009</v>
          </cell>
          <cell r="K272">
            <v>762858.2</v>
          </cell>
          <cell r="L272">
            <v>821852.3</v>
          </cell>
          <cell r="M272">
            <v>864353.6</v>
          </cell>
          <cell r="N272">
            <v>941074</v>
          </cell>
          <cell r="O272">
            <v>1040111.2</v>
          </cell>
          <cell r="P272">
            <v>584348.80000000005</v>
          </cell>
          <cell r="Q272">
            <v>485810.4</v>
          </cell>
          <cell r="R272">
            <v>481418.1</v>
          </cell>
          <cell r="S272">
            <v>553164.80000000005</v>
          </cell>
          <cell r="T272">
            <v>545096.5</v>
          </cell>
          <cell r="U272">
            <v>571476.5</v>
          </cell>
          <cell r="V272">
            <v>523844.7</v>
          </cell>
          <cell r="W272">
            <v>483762.3</v>
          </cell>
          <cell r="X272">
            <v>524906.6</v>
          </cell>
          <cell r="Y272">
            <v>572001.4</v>
          </cell>
          <cell r="Z272">
            <v>596365.30000000005</v>
          </cell>
          <cell r="AA272">
            <v>687758.3</v>
          </cell>
          <cell r="AB272">
            <v>542603</v>
          </cell>
          <cell r="AC272">
            <v>484001.4</v>
          </cell>
          <cell r="AD272">
            <v>463066.5</v>
          </cell>
          <cell r="AE272">
            <v>523042.9</v>
          </cell>
          <cell r="AF272">
            <v>556400.19999999995</v>
          </cell>
          <cell r="AG272">
            <v>552492.30000000005</v>
          </cell>
          <cell r="AH272">
            <v>490690.1</v>
          </cell>
          <cell r="AJ272">
            <v>762858.2</v>
          </cell>
        </row>
        <row r="273">
          <cell r="J273">
            <v>168847.09999999998</v>
          </cell>
          <cell r="K273">
            <v>170095.8</v>
          </cell>
          <cell r="L273">
            <v>177018.3</v>
          </cell>
          <cell r="M273">
            <v>171721.5</v>
          </cell>
          <cell r="N273">
            <v>162442.4</v>
          </cell>
          <cell r="O273">
            <v>169461.3</v>
          </cell>
          <cell r="P273">
            <v>166640.79999999999</v>
          </cell>
          <cell r="Q273">
            <v>145526.1</v>
          </cell>
          <cell r="R273">
            <v>67816.800000000003</v>
          </cell>
          <cell r="S273">
            <v>108898.9</v>
          </cell>
          <cell r="T273">
            <v>83106.399999999994</v>
          </cell>
          <cell r="U273">
            <v>141407.9</v>
          </cell>
          <cell r="V273">
            <v>135454.39999999999</v>
          </cell>
          <cell r="W273">
            <v>103492.2</v>
          </cell>
          <cell r="X273">
            <v>132406.29999999999</v>
          </cell>
          <cell r="Y273">
            <v>130411.7</v>
          </cell>
          <cell r="Z273">
            <v>149833.79999999999</v>
          </cell>
          <cell r="AA273">
            <v>141955.20000000001</v>
          </cell>
          <cell r="AB273">
            <v>207822.2</v>
          </cell>
          <cell r="AC273">
            <v>154569.60000000001</v>
          </cell>
          <cell r="AD273">
            <v>80807.399999999994</v>
          </cell>
          <cell r="AE273">
            <v>113307.5</v>
          </cell>
          <cell r="AF273">
            <v>133528.5</v>
          </cell>
          <cell r="AG273">
            <v>162951.9</v>
          </cell>
          <cell r="AH273">
            <v>179457.2</v>
          </cell>
          <cell r="AJ273">
            <v>170095.8</v>
          </cell>
        </row>
        <row r="274">
          <cell r="J274">
            <v>823865.70000000007</v>
          </cell>
          <cell r="K274">
            <v>784765.1</v>
          </cell>
          <cell r="L274">
            <v>841239.3</v>
          </cell>
          <cell r="M274">
            <v>861030.2</v>
          </cell>
          <cell r="N274">
            <v>904206.1</v>
          </cell>
          <cell r="O274">
            <v>853264.7</v>
          </cell>
          <cell r="P274">
            <v>790744.3</v>
          </cell>
          <cell r="Q274">
            <v>752776.8</v>
          </cell>
          <cell r="R274">
            <v>756096.7</v>
          </cell>
          <cell r="S274">
            <v>764893.1</v>
          </cell>
          <cell r="T274">
            <v>709572.9</v>
          </cell>
          <cell r="U274">
            <v>652378.69999999995</v>
          </cell>
          <cell r="V274">
            <v>728278.5</v>
          </cell>
          <cell r="W274">
            <v>727321.8</v>
          </cell>
          <cell r="X274">
            <v>767004.7</v>
          </cell>
          <cell r="Y274">
            <v>803837.1</v>
          </cell>
          <cell r="Z274">
            <v>791134.1</v>
          </cell>
          <cell r="AA274">
            <v>787416.4</v>
          </cell>
          <cell r="AB274">
            <v>807246.9</v>
          </cell>
          <cell r="AC274">
            <v>759972</v>
          </cell>
          <cell r="AD274">
            <v>771369.6</v>
          </cell>
          <cell r="AE274">
            <v>751822.4</v>
          </cell>
          <cell r="AF274">
            <v>722825.8</v>
          </cell>
          <cell r="AG274">
            <v>656812.4</v>
          </cell>
          <cell r="AH274">
            <v>715211.8</v>
          </cell>
          <cell r="AJ274">
            <v>784765.1</v>
          </cell>
        </row>
        <row r="275">
          <cell r="J275">
            <v>40320.400000000001</v>
          </cell>
          <cell r="K275">
            <v>39628.800000000003</v>
          </cell>
          <cell r="L275">
            <v>40467.9</v>
          </cell>
          <cell r="M275">
            <v>41030.400000000001</v>
          </cell>
          <cell r="N275">
            <v>39428.199999999997</v>
          </cell>
          <cell r="O275">
            <v>40625.699999999997</v>
          </cell>
          <cell r="P275">
            <v>40050</v>
          </cell>
          <cell r="Q275">
            <v>39554.6</v>
          </cell>
          <cell r="R275">
            <v>35636.9</v>
          </cell>
          <cell r="S275">
            <v>14672.3</v>
          </cell>
          <cell r="T275">
            <v>38934.9</v>
          </cell>
          <cell r="U275">
            <v>39825.599999999999</v>
          </cell>
          <cell r="V275">
            <v>38327.4</v>
          </cell>
          <cell r="W275">
            <v>37943.9</v>
          </cell>
          <cell r="X275">
            <v>38459.1</v>
          </cell>
          <cell r="Y275">
            <v>39632.1</v>
          </cell>
          <cell r="Z275">
            <v>38051.9</v>
          </cell>
          <cell r="AA275">
            <v>38768.9</v>
          </cell>
          <cell r="AB275">
            <v>34467</v>
          </cell>
          <cell r="AC275">
            <v>34640.800000000003</v>
          </cell>
          <cell r="AD275">
            <v>33775.300000000003</v>
          </cell>
          <cell r="AE275">
            <v>33686.800000000003</v>
          </cell>
          <cell r="AF275">
            <v>31710.9</v>
          </cell>
          <cell r="AG275">
            <v>32108.2</v>
          </cell>
          <cell r="AH275">
            <v>30977.9</v>
          </cell>
          <cell r="AJ275">
            <v>39628.800000000003</v>
          </cell>
        </row>
        <row r="276">
          <cell r="J276">
            <v>355510.6</v>
          </cell>
          <cell r="K276">
            <v>361578.5</v>
          </cell>
          <cell r="L276">
            <v>389226</v>
          </cell>
          <cell r="M276">
            <v>439771.8</v>
          </cell>
          <cell r="N276">
            <v>487524.9</v>
          </cell>
          <cell r="O276">
            <v>509014</v>
          </cell>
          <cell r="P276">
            <v>411569.7</v>
          </cell>
          <cell r="Q276">
            <v>342653.4</v>
          </cell>
          <cell r="R276">
            <v>317195.40000000002</v>
          </cell>
          <cell r="S276">
            <v>365613.4</v>
          </cell>
          <cell r="T276">
            <v>295998.5</v>
          </cell>
          <cell r="U276">
            <v>299274.8</v>
          </cell>
          <cell r="V276">
            <v>315711.8</v>
          </cell>
          <cell r="W276">
            <v>312681.7</v>
          </cell>
          <cell r="X276">
            <v>346108.4</v>
          </cell>
          <cell r="Y276">
            <v>394994</v>
          </cell>
          <cell r="Z276">
            <v>407977</v>
          </cell>
          <cell r="AA276">
            <v>461827.6</v>
          </cell>
          <cell r="AB276">
            <v>353335.3</v>
          </cell>
          <cell r="AC276">
            <v>329828.90000000002</v>
          </cell>
          <cell r="AD276">
            <v>309269.2</v>
          </cell>
          <cell r="AE276">
            <v>341117.2</v>
          </cell>
          <cell r="AF276">
            <v>305632.40000000002</v>
          </cell>
          <cell r="AG276">
            <v>282410</v>
          </cell>
          <cell r="AH276">
            <v>313014.59999999998</v>
          </cell>
          <cell r="AJ276">
            <v>361578.5</v>
          </cell>
        </row>
        <row r="277">
          <cell r="J277">
            <v>9462.3000000000011</v>
          </cell>
          <cell r="K277">
            <v>8995.7999999999993</v>
          </cell>
          <cell r="L277">
            <v>9590.7000000000007</v>
          </cell>
          <cell r="M277">
            <v>9826.1</v>
          </cell>
          <cell r="N277">
            <v>10126.1</v>
          </cell>
          <cell r="O277">
            <v>11592.9</v>
          </cell>
          <cell r="P277">
            <v>10366.200000000001</v>
          </cell>
          <cell r="Q277">
            <v>8818.4</v>
          </cell>
          <cell r="R277">
            <v>8972.4</v>
          </cell>
          <cell r="S277">
            <v>8687.4</v>
          </cell>
          <cell r="T277">
            <v>8131.3</v>
          </cell>
          <cell r="U277">
            <v>8515.6</v>
          </cell>
          <cell r="V277">
            <v>7857</v>
          </cell>
          <cell r="W277">
            <v>7571.4</v>
          </cell>
          <cell r="X277">
            <v>8061.6</v>
          </cell>
          <cell r="Y277">
            <v>8877.9</v>
          </cell>
          <cell r="Z277">
            <v>8642.7000000000007</v>
          </cell>
          <cell r="AA277">
            <v>10402.200000000001</v>
          </cell>
          <cell r="AB277">
            <v>8627.6</v>
          </cell>
          <cell r="AC277">
            <v>7270.3</v>
          </cell>
          <cell r="AD277">
            <v>7750.6</v>
          </cell>
          <cell r="AE277">
            <v>6155.4</v>
          </cell>
          <cell r="AF277">
            <v>6364</v>
          </cell>
          <cell r="AG277">
            <v>6569.5</v>
          </cell>
          <cell r="AH277">
            <v>6486.5</v>
          </cell>
          <cell r="AJ277">
            <v>8995.7999999999993</v>
          </cell>
        </row>
        <row r="278"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J278">
            <v>0</v>
          </cell>
        </row>
        <row r="279"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J279">
            <v>0</v>
          </cell>
        </row>
        <row r="280"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J280">
            <v>0</v>
          </cell>
        </row>
        <row r="282"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J282">
            <v>0</v>
          </cell>
        </row>
        <row r="283"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</row>
        <row r="284"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</row>
        <row r="285"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J285">
            <v>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J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J287">
            <v>0</v>
          </cell>
        </row>
        <row r="288"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J288">
            <v>0</v>
          </cell>
        </row>
        <row r="289"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J289">
            <v>0</v>
          </cell>
        </row>
        <row r="290"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J290">
            <v>0</v>
          </cell>
        </row>
        <row r="291"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J291">
            <v>0</v>
          </cell>
        </row>
        <row r="292"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J292">
            <v>0</v>
          </cell>
        </row>
        <row r="293"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J293">
            <v>0</v>
          </cell>
        </row>
        <row r="295"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J295">
            <v>0</v>
          </cell>
        </row>
        <row r="296"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J296">
            <v>0</v>
          </cell>
        </row>
        <row r="297"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J297">
            <v>0</v>
          </cell>
        </row>
        <row r="298"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J298">
            <v>0</v>
          </cell>
        </row>
        <row r="299"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J299">
            <v>0</v>
          </cell>
        </row>
        <row r="300"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J300">
            <v>0</v>
          </cell>
        </row>
        <row r="301"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J301">
            <v>0</v>
          </cell>
        </row>
        <row r="302"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J302">
            <v>0</v>
          </cell>
        </row>
        <row r="303"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J303">
            <v>0</v>
          </cell>
        </row>
        <row r="304"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J304">
            <v>0</v>
          </cell>
        </row>
        <row r="305"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J305">
            <v>0</v>
          </cell>
        </row>
        <row r="306"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J306">
            <v>0</v>
          </cell>
        </row>
        <row r="308"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J308">
            <v>0</v>
          </cell>
        </row>
        <row r="309"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J309">
            <v>0</v>
          </cell>
        </row>
        <row r="310"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J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J311">
            <v>0</v>
          </cell>
        </row>
        <row r="312"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J312">
            <v>0</v>
          </cell>
        </row>
        <row r="313"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J313">
            <v>0</v>
          </cell>
        </row>
        <row r="314"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J314">
            <v>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J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J316">
            <v>0</v>
          </cell>
        </row>
        <row r="317"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J317">
            <v>0</v>
          </cell>
        </row>
        <row r="318"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J318">
            <v>0</v>
          </cell>
        </row>
        <row r="319"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J319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J321">
            <v>0</v>
          </cell>
        </row>
        <row r="322"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J322">
            <v>0</v>
          </cell>
        </row>
        <row r="323"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J323">
            <v>0</v>
          </cell>
        </row>
        <row r="324"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J324">
            <v>0</v>
          </cell>
        </row>
        <row r="325"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J325">
            <v>0</v>
          </cell>
        </row>
        <row r="326"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J326">
            <v>0</v>
          </cell>
        </row>
        <row r="327"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J327">
            <v>0</v>
          </cell>
        </row>
        <row r="328"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J328">
            <v>0</v>
          </cell>
        </row>
        <row r="329"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J329">
            <v>0</v>
          </cell>
        </row>
        <row r="330"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J330">
            <v>0</v>
          </cell>
        </row>
        <row r="331"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J331">
            <v>0</v>
          </cell>
        </row>
        <row r="332"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0</v>
          </cell>
        </row>
        <row r="334"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J334">
            <v>0</v>
          </cell>
        </row>
        <row r="335"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J335">
            <v>0</v>
          </cell>
        </row>
        <row r="336"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J336">
            <v>0</v>
          </cell>
        </row>
        <row r="337"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J337">
            <v>0</v>
          </cell>
        </row>
        <row r="338"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J338">
            <v>0</v>
          </cell>
        </row>
        <row r="339"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J339">
            <v>0</v>
          </cell>
        </row>
        <row r="340"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J340">
            <v>0</v>
          </cell>
        </row>
        <row r="341"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J341">
            <v>0</v>
          </cell>
        </row>
        <row r="342"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J342">
            <v>0</v>
          </cell>
        </row>
        <row r="343"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J343">
            <v>0</v>
          </cell>
        </row>
        <row r="344"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J344">
            <v>0</v>
          </cell>
        </row>
        <row r="345"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J345">
            <v>0</v>
          </cell>
        </row>
        <row r="347">
          <cell r="J347">
            <v>-39883.800000000003</v>
          </cell>
          <cell r="K347">
            <v>-41188</v>
          </cell>
          <cell r="L347">
            <v>-58257.2</v>
          </cell>
          <cell r="M347">
            <v>-62747.8</v>
          </cell>
          <cell r="N347">
            <v>-73101.2</v>
          </cell>
          <cell r="O347">
            <v>-89171.5</v>
          </cell>
          <cell r="P347">
            <v>-43744.5</v>
          </cell>
          <cell r="Q347">
            <v>-30028.400000000001</v>
          </cell>
          <cell r="R347">
            <v>-23141.200000000001</v>
          </cell>
          <cell r="S347">
            <v>-23913</v>
          </cell>
          <cell r="T347">
            <v>-25506.9</v>
          </cell>
          <cell r="U347">
            <v>-26302.2</v>
          </cell>
          <cell r="V347">
            <v>-21300.5</v>
          </cell>
          <cell r="W347">
            <v>-22980.9</v>
          </cell>
          <cell r="X347">
            <v>-32457.3</v>
          </cell>
          <cell r="Y347">
            <v>-40186</v>
          </cell>
          <cell r="Z347">
            <v>-43250.8</v>
          </cell>
          <cell r="AA347">
            <v>-52890</v>
          </cell>
          <cell r="AB347">
            <v>-27247.599999999999</v>
          </cell>
          <cell r="AC347">
            <v>-17546.8</v>
          </cell>
          <cell r="AD347">
            <v>-14402.6</v>
          </cell>
          <cell r="AE347">
            <v>-14186.8</v>
          </cell>
          <cell r="AF347">
            <v>-15670.3</v>
          </cell>
          <cell r="AG347">
            <v>-15209.2</v>
          </cell>
          <cell r="AH347">
            <v>-12535.3</v>
          </cell>
          <cell r="AJ347">
            <v>-41188</v>
          </cell>
        </row>
        <row r="348"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-39542</v>
          </cell>
          <cell r="Q348">
            <v>-27897.8</v>
          </cell>
          <cell r="R348">
            <v>-21592.1</v>
          </cell>
          <cell r="S348">
            <v>-22189.3</v>
          </cell>
          <cell r="T348">
            <v>-23459.3</v>
          </cell>
          <cell r="U348">
            <v>-24407.8</v>
          </cell>
          <cell r="V348">
            <v>-19924.099999999999</v>
          </cell>
          <cell r="W348">
            <v>-21503.9</v>
          </cell>
          <cell r="X348">
            <v>-30372.1</v>
          </cell>
          <cell r="Y348">
            <v>-36675.4</v>
          </cell>
          <cell r="Z348">
            <v>-39401.699999999997</v>
          </cell>
          <cell r="AA348">
            <v>-48458.6</v>
          </cell>
          <cell r="AB348">
            <v>-23898.5</v>
          </cell>
          <cell r="AC348">
            <v>-16147.3</v>
          </cell>
          <cell r="AD348">
            <v>-13308.6</v>
          </cell>
          <cell r="AE348">
            <v>-13005.1</v>
          </cell>
          <cell r="AF348">
            <v>-14110.7</v>
          </cell>
          <cell r="AG348">
            <v>-13924.8</v>
          </cell>
          <cell r="AH348">
            <v>-11625.6</v>
          </cell>
          <cell r="AJ348">
            <v>0</v>
          </cell>
        </row>
        <row r="349"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-9343.1</v>
          </cell>
          <cell r="Q349">
            <v>-7227.1</v>
          </cell>
          <cell r="R349">
            <v>-7128.6</v>
          </cell>
          <cell r="S349">
            <v>-7977</v>
          </cell>
          <cell r="T349">
            <v>-7677</v>
          </cell>
          <cell r="U349">
            <v>-7964.9</v>
          </cell>
          <cell r="V349">
            <v>-7875.9</v>
          </cell>
          <cell r="W349">
            <v>-6872.1</v>
          </cell>
          <cell r="X349">
            <v>-7634.6</v>
          </cell>
          <cell r="Y349">
            <v>-8340.5</v>
          </cell>
          <cell r="Z349">
            <v>-8410.2999999999993</v>
          </cell>
          <cell r="AA349">
            <v>-9708.7999999999993</v>
          </cell>
          <cell r="AB349">
            <v>-5329.9</v>
          </cell>
          <cell r="AC349">
            <v>-3605.9</v>
          </cell>
          <cell r="AD349">
            <v>-3883.6</v>
          </cell>
          <cell r="AE349">
            <v>-4420.1000000000004</v>
          </cell>
          <cell r="AF349">
            <v>-4393.3</v>
          </cell>
          <cell r="AG349">
            <v>-4455.5</v>
          </cell>
          <cell r="AH349">
            <v>-3792.6</v>
          </cell>
          <cell r="AJ349">
            <v>0</v>
          </cell>
        </row>
        <row r="350">
          <cell r="J350">
            <v>-24723.200000000001</v>
          </cell>
          <cell r="K350">
            <v>-22861.1</v>
          </cell>
          <cell r="L350">
            <v>-24984.6</v>
          </cell>
          <cell r="M350">
            <v>-26746.9</v>
          </cell>
          <cell r="N350">
            <v>-28419.9</v>
          </cell>
          <cell r="O350">
            <v>-31741.4</v>
          </cell>
          <cell r="P350">
            <v>-22120.1</v>
          </cell>
          <cell r="Q350">
            <v>-18502.900000000001</v>
          </cell>
          <cell r="R350">
            <v>-18199.5</v>
          </cell>
          <cell r="S350">
            <v>-20915.8</v>
          </cell>
          <cell r="T350">
            <v>-20551</v>
          </cell>
          <cell r="U350">
            <v>-21470.400000000001</v>
          </cell>
          <cell r="V350">
            <v>-19848.7</v>
          </cell>
          <cell r="W350">
            <v>-18281.400000000001</v>
          </cell>
          <cell r="X350">
            <v>-19977.900000000001</v>
          </cell>
          <cell r="Y350">
            <v>-21804.5</v>
          </cell>
          <cell r="Z350">
            <v>-22601.1</v>
          </cell>
          <cell r="AA350">
            <v>-25860.5</v>
          </cell>
          <cell r="AB350">
            <v>-13076.8</v>
          </cell>
          <cell r="AC350">
            <v>-11349.6</v>
          </cell>
          <cell r="AD350">
            <v>-11076.7</v>
          </cell>
          <cell r="AE350">
            <v>-12707.7</v>
          </cell>
          <cell r="AF350">
            <v>-13488</v>
          </cell>
          <cell r="AG350">
            <v>-13516.6</v>
          </cell>
          <cell r="AH350">
            <v>-10975.5</v>
          </cell>
          <cell r="AJ350">
            <v>-22861.1</v>
          </cell>
        </row>
        <row r="351">
          <cell r="J351">
            <v>-4741.8999999999996</v>
          </cell>
          <cell r="K351">
            <v>-4849.3</v>
          </cell>
          <cell r="L351">
            <v>-5180.7</v>
          </cell>
          <cell r="M351">
            <v>-5037.3</v>
          </cell>
          <cell r="N351">
            <v>-4633.6000000000004</v>
          </cell>
          <cell r="O351">
            <v>-4876.8999999999996</v>
          </cell>
          <cell r="P351">
            <v>-6095.2</v>
          </cell>
          <cell r="Q351">
            <v>-5332.6</v>
          </cell>
          <cell r="R351">
            <v>-2497.8000000000002</v>
          </cell>
          <cell r="S351">
            <v>-4011.5</v>
          </cell>
          <cell r="T351">
            <v>-3059.7</v>
          </cell>
          <cell r="U351">
            <v>-5173.5</v>
          </cell>
          <cell r="V351">
            <v>-4959.6000000000004</v>
          </cell>
          <cell r="W351">
            <v>-3797</v>
          </cell>
          <cell r="X351">
            <v>-4923.2</v>
          </cell>
          <cell r="Y351">
            <v>-4799.3999999999996</v>
          </cell>
          <cell r="Z351">
            <v>-5470.1</v>
          </cell>
          <cell r="AA351">
            <v>-5136.5</v>
          </cell>
          <cell r="AB351">
            <v>-5484.9</v>
          </cell>
          <cell r="AC351">
            <v>-3961.2</v>
          </cell>
          <cell r="AD351">
            <v>-2084.6</v>
          </cell>
          <cell r="AE351">
            <v>-2953.3</v>
          </cell>
          <cell r="AF351">
            <v>-3454.1</v>
          </cell>
          <cell r="AG351">
            <v>-4275.5</v>
          </cell>
          <cell r="AH351">
            <v>-4286.5</v>
          </cell>
          <cell r="AJ351">
            <v>-4849.3</v>
          </cell>
        </row>
        <row r="352">
          <cell r="J352">
            <v>-22462.7</v>
          </cell>
          <cell r="K352">
            <v>-21429.3</v>
          </cell>
          <cell r="L352">
            <v>-23142.9</v>
          </cell>
          <cell r="M352">
            <v>-23948.9</v>
          </cell>
          <cell r="N352">
            <v>-24398.9</v>
          </cell>
          <cell r="O352">
            <v>-23572.799999999999</v>
          </cell>
          <cell r="P352">
            <v>-27807.7</v>
          </cell>
          <cell r="Q352">
            <v>-26563.5</v>
          </cell>
          <cell r="R352">
            <v>-27028.2</v>
          </cell>
          <cell r="S352">
            <v>-27362.3</v>
          </cell>
          <cell r="T352">
            <v>-25342</v>
          </cell>
          <cell r="U352">
            <v>-23567.4</v>
          </cell>
          <cell r="V352">
            <v>-26105.200000000001</v>
          </cell>
          <cell r="W352">
            <v>-25853.7</v>
          </cell>
          <cell r="X352">
            <v>-27238.2</v>
          </cell>
          <cell r="Y352">
            <v>-28400.2</v>
          </cell>
          <cell r="Z352">
            <v>-27711</v>
          </cell>
          <cell r="AA352">
            <v>-27605.5</v>
          </cell>
          <cell r="AB352">
            <v>-23125.9</v>
          </cell>
          <cell r="AC352">
            <v>-21681.1</v>
          </cell>
          <cell r="AD352">
            <v>-21264.3</v>
          </cell>
          <cell r="AE352">
            <v>-20770.3</v>
          </cell>
          <cell r="AF352">
            <v>-20179.8</v>
          </cell>
          <cell r="AG352">
            <v>-17535.599999999999</v>
          </cell>
          <cell r="AH352">
            <v>-18410.3</v>
          </cell>
          <cell r="AJ352">
            <v>-21429.3</v>
          </cell>
        </row>
        <row r="353">
          <cell r="J353">
            <v>-1621.3</v>
          </cell>
          <cell r="K353">
            <v>-1584.7</v>
          </cell>
          <cell r="L353">
            <v>-1610.3</v>
          </cell>
          <cell r="M353">
            <v>-1615.7</v>
          </cell>
          <cell r="N353">
            <v>-1544.7</v>
          </cell>
          <cell r="O353">
            <v>-1568.8</v>
          </cell>
          <cell r="P353">
            <v>-1800.1</v>
          </cell>
          <cell r="Q353">
            <v>-1790.1</v>
          </cell>
          <cell r="R353">
            <v>-1604.6</v>
          </cell>
          <cell r="S353">
            <v>-575.5</v>
          </cell>
          <cell r="T353">
            <v>-1802.1</v>
          </cell>
          <cell r="U353">
            <v>-1855.1</v>
          </cell>
          <cell r="V353">
            <v>-1789</v>
          </cell>
          <cell r="W353">
            <v>-1760.9</v>
          </cell>
          <cell r="X353">
            <v>-1776.1</v>
          </cell>
          <cell r="Y353">
            <v>-1810.4</v>
          </cell>
          <cell r="Z353">
            <v>-1739.2</v>
          </cell>
          <cell r="AA353">
            <v>-1745.2</v>
          </cell>
          <cell r="AB353">
            <v>-396.5</v>
          </cell>
          <cell r="AC353">
            <v>-370.9</v>
          </cell>
          <cell r="AD353">
            <v>-345.2</v>
          </cell>
          <cell r="AE353">
            <v>-302.60000000000002</v>
          </cell>
          <cell r="AF353">
            <v>-288.2</v>
          </cell>
          <cell r="AG353">
            <v>-265.10000000000002</v>
          </cell>
          <cell r="AH353">
            <v>-221.7</v>
          </cell>
          <cell r="AJ353">
            <v>-1584.7</v>
          </cell>
        </row>
        <row r="354">
          <cell r="J354">
            <v>-10514.8</v>
          </cell>
          <cell r="K354">
            <v>-10841.5</v>
          </cell>
          <cell r="L354">
            <v>-11865.8</v>
          </cell>
          <cell r="M354">
            <v>-13468.1</v>
          </cell>
          <cell r="N354">
            <v>-14516.7</v>
          </cell>
          <cell r="O354">
            <v>-15356.5</v>
          </cell>
          <cell r="P354">
            <v>-15647.4</v>
          </cell>
          <cell r="Q354">
            <v>-13137.5</v>
          </cell>
          <cell r="R354">
            <v>-12218.6</v>
          </cell>
          <cell r="S354">
            <v>-13990.3</v>
          </cell>
          <cell r="T354">
            <v>-11361.8</v>
          </cell>
          <cell r="U354">
            <v>-11472.4</v>
          </cell>
          <cell r="V354">
            <v>-11992.5</v>
          </cell>
          <cell r="W354">
            <v>-11898.7</v>
          </cell>
          <cell r="X354">
            <v>-13259.7</v>
          </cell>
          <cell r="Y354">
            <v>-15018.9</v>
          </cell>
          <cell r="Z354">
            <v>-15372.6</v>
          </cell>
          <cell r="AA354">
            <v>-17325.900000000001</v>
          </cell>
          <cell r="AB354">
            <v>-8397.6</v>
          </cell>
          <cell r="AC354">
            <v>-7600.4</v>
          </cell>
          <cell r="AD354">
            <v>-7218.9</v>
          </cell>
          <cell r="AE354">
            <v>-8032.7</v>
          </cell>
          <cell r="AF354">
            <v>-7023</v>
          </cell>
          <cell r="AG354">
            <v>-6550.2</v>
          </cell>
          <cell r="AH354">
            <v>-6524</v>
          </cell>
          <cell r="AJ354">
            <v>-10841.5</v>
          </cell>
        </row>
        <row r="355">
          <cell r="J355">
            <v>-284</v>
          </cell>
          <cell r="K355">
            <v>-271.89999999999998</v>
          </cell>
          <cell r="L355">
            <v>-290.2</v>
          </cell>
          <cell r="M355">
            <v>-302.39999999999998</v>
          </cell>
          <cell r="N355">
            <v>-302.10000000000002</v>
          </cell>
          <cell r="O355">
            <v>-347.8</v>
          </cell>
          <cell r="P355">
            <v>-394.2</v>
          </cell>
          <cell r="Q355">
            <v>-339.7</v>
          </cell>
          <cell r="R355">
            <v>-344.5</v>
          </cell>
          <cell r="S355">
            <v>-330.9</v>
          </cell>
          <cell r="T355">
            <v>-310.39999999999998</v>
          </cell>
          <cell r="U355">
            <v>-323.60000000000002</v>
          </cell>
          <cell r="V355">
            <v>-301.5</v>
          </cell>
          <cell r="W355">
            <v>-289.8</v>
          </cell>
          <cell r="X355">
            <v>-307.10000000000002</v>
          </cell>
          <cell r="Y355">
            <v>-338.8</v>
          </cell>
          <cell r="Z355">
            <v>-326.10000000000002</v>
          </cell>
          <cell r="AA355">
            <v>-388.6</v>
          </cell>
          <cell r="AB355">
            <v>-226.3</v>
          </cell>
          <cell r="AC355">
            <v>-189.7</v>
          </cell>
          <cell r="AD355">
            <v>-201.8</v>
          </cell>
          <cell r="AE355">
            <v>-162.9</v>
          </cell>
          <cell r="AF355">
            <v>-165.5</v>
          </cell>
          <cell r="AG355">
            <v>-172.1</v>
          </cell>
          <cell r="AH355">
            <v>-154.69999999999999</v>
          </cell>
          <cell r="AJ355">
            <v>-271.89999999999998</v>
          </cell>
        </row>
        <row r="356"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J356">
            <v>0</v>
          </cell>
        </row>
        <row r="357"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J357">
            <v>0</v>
          </cell>
        </row>
        <row r="358"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J358">
            <v>0</v>
          </cell>
        </row>
        <row r="360"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J360">
            <v>0</v>
          </cell>
        </row>
        <row r="361"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J361">
            <v>0</v>
          </cell>
        </row>
        <row r="362"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J362">
            <v>0</v>
          </cell>
        </row>
        <row r="363"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J363">
            <v>0</v>
          </cell>
        </row>
        <row r="364"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J364">
            <v>0</v>
          </cell>
        </row>
        <row r="365"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J365">
            <v>0</v>
          </cell>
        </row>
        <row r="366"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J366">
            <v>0</v>
          </cell>
        </row>
        <row r="367"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J367">
            <v>0</v>
          </cell>
        </row>
        <row r="368"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J368">
            <v>0</v>
          </cell>
        </row>
        <row r="369"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J369">
            <v>0</v>
          </cell>
        </row>
        <row r="370"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J370">
            <v>0</v>
          </cell>
        </row>
        <row r="371"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J371">
            <v>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J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J374">
            <v>0</v>
          </cell>
        </row>
        <row r="375"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J375">
            <v>0</v>
          </cell>
        </row>
        <row r="376"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J376">
            <v>0</v>
          </cell>
        </row>
        <row r="377"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J377">
            <v>0</v>
          </cell>
        </row>
        <row r="378"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J378">
            <v>0</v>
          </cell>
        </row>
        <row r="379"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J379">
            <v>0</v>
          </cell>
        </row>
        <row r="380"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J380">
            <v>0</v>
          </cell>
        </row>
        <row r="381"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J381">
            <v>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J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J383">
            <v>0</v>
          </cell>
        </row>
        <row r="384"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J384">
            <v>0</v>
          </cell>
        </row>
        <row r="386">
          <cell r="J386">
            <v>1296279.3999999999</v>
          </cell>
          <cell r="K386">
            <v>1325761.2</v>
          </cell>
          <cell r="L386">
            <v>1884620.9</v>
          </cell>
          <cell r="M386">
            <v>2024309.2</v>
          </cell>
          <cell r="N386">
            <v>2415926</v>
          </cell>
          <cell r="O386">
            <v>2897355.9</v>
          </cell>
          <cell r="P386">
            <v>1123930.7</v>
          </cell>
          <cell r="Q386">
            <v>764891.5</v>
          </cell>
          <cell r="R386">
            <v>583188.19999999995</v>
          </cell>
          <cell r="S386">
            <v>604261.19999999995</v>
          </cell>
          <cell r="T386">
            <v>645601.6</v>
          </cell>
          <cell r="U386">
            <v>664815.4</v>
          </cell>
          <cell r="V386">
            <v>536471.69999999995</v>
          </cell>
          <cell r="W386">
            <v>579594.69999999995</v>
          </cell>
          <cell r="X386">
            <v>825671.8</v>
          </cell>
          <cell r="Y386">
            <v>1032496.9</v>
          </cell>
          <cell r="Z386">
            <v>1117128.3</v>
          </cell>
          <cell r="AA386">
            <v>1368780.6</v>
          </cell>
          <cell r="AB386">
            <v>1081850.8999999999</v>
          </cell>
          <cell r="AC386">
            <v>719751</v>
          </cell>
          <cell r="AD386">
            <v>607807.1</v>
          </cell>
          <cell r="AE386">
            <v>593343.9</v>
          </cell>
          <cell r="AF386">
            <v>649558.69999999995</v>
          </cell>
          <cell r="AG386">
            <v>631979</v>
          </cell>
          <cell r="AH386">
            <v>577588.6</v>
          </cell>
          <cell r="AJ386">
            <v>1325761.2</v>
          </cell>
        </row>
        <row r="387"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1013791.2</v>
          </cell>
          <cell r="Q387">
            <v>709271.3</v>
          </cell>
          <cell r="R387">
            <v>542958.6</v>
          </cell>
          <cell r="S387">
            <v>559348.5</v>
          </cell>
          <cell r="T387">
            <v>592054.80000000005</v>
          </cell>
          <cell r="U387">
            <v>615326.9</v>
          </cell>
          <cell r="V387">
            <v>500599.1</v>
          </cell>
          <cell r="W387">
            <v>540802.9</v>
          </cell>
          <cell r="X387">
            <v>771444.1</v>
          </cell>
          <cell r="Y387">
            <v>940468.6</v>
          </cell>
          <cell r="Z387">
            <v>1015999.4</v>
          </cell>
          <cell r="AA387">
            <v>1252801.5</v>
          </cell>
          <cell r="AB387">
            <v>954517.3</v>
          </cell>
          <cell r="AC387">
            <v>665033.5</v>
          </cell>
          <cell r="AD387">
            <v>564774.19999999995</v>
          </cell>
          <cell r="AE387">
            <v>547471.30000000005</v>
          </cell>
          <cell r="AF387">
            <v>589159.4</v>
          </cell>
          <cell r="AG387">
            <v>583850.6</v>
          </cell>
          <cell r="AH387">
            <v>540698.4</v>
          </cell>
          <cell r="AJ387">
            <v>0</v>
          </cell>
        </row>
        <row r="388"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233923.4</v>
          </cell>
          <cell r="Q388">
            <v>178259.7</v>
          </cell>
          <cell r="R388">
            <v>177055.9</v>
          </cell>
          <cell r="S388">
            <v>200206.6</v>
          </cell>
          <cell r="T388">
            <v>191516.1</v>
          </cell>
          <cell r="U388">
            <v>199028.8</v>
          </cell>
          <cell r="V388">
            <v>195134</v>
          </cell>
          <cell r="W388">
            <v>170792.8</v>
          </cell>
          <cell r="X388">
            <v>189744.4</v>
          </cell>
          <cell r="Y388">
            <v>206368.8</v>
          </cell>
          <cell r="Z388">
            <v>209895.6</v>
          </cell>
          <cell r="AA388">
            <v>242502</v>
          </cell>
          <cell r="AB388">
            <v>230295.7</v>
          </cell>
          <cell r="AC388">
            <v>159414.79999999999</v>
          </cell>
          <cell r="AD388">
            <v>170324.5</v>
          </cell>
          <cell r="AE388">
            <v>191179.6</v>
          </cell>
          <cell r="AF388">
            <v>187421.4</v>
          </cell>
          <cell r="AG388">
            <v>191759.3</v>
          </cell>
          <cell r="AH388">
            <v>181008.3</v>
          </cell>
          <cell r="AJ388">
            <v>0</v>
          </cell>
        </row>
        <row r="389">
          <cell r="J389">
            <v>806360.90000000014</v>
          </cell>
          <cell r="K389">
            <v>739997.1</v>
          </cell>
          <cell r="L389">
            <v>796867.7</v>
          </cell>
          <cell r="M389">
            <v>837606.7</v>
          </cell>
          <cell r="N389">
            <v>912654.1</v>
          </cell>
          <cell r="O389">
            <v>1008369.8</v>
          </cell>
          <cell r="P389">
            <v>562228.69999999995</v>
          </cell>
          <cell r="Q389">
            <v>467307.5</v>
          </cell>
          <cell r="R389">
            <v>463218.6</v>
          </cell>
          <cell r="S389">
            <v>532249</v>
          </cell>
          <cell r="T389">
            <v>524545.5</v>
          </cell>
          <cell r="U389">
            <v>550006.1</v>
          </cell>
          <cell r="V389">
            <v>503996</v>
          </cell>
          <cell r="W389">
            <v>465480.9</v>
          </cell>
          <cell r="X389">
            <v>504928.7</v>
          </cell>
          <cell r="Y389">
            <v>550196.9</v>
          </cell>
          <cell r="Z389">
            <v>573764.19999999995</v>
          </cell>
          <cell r="AA389">
            <v>661897.80000000005</v>
          </cell>
          <cell r="AB389">
            <v>529526.19999999995</v>
          </cell>
          <cell r="AC389">
            <v>472651.8</v>
          </cell>
          <cell r="AD389">
            <v>451989.8</v>
          </cell>
          <cell r="AE389">
            <v>510335.2</v>
          </cell>
          <cell r="AF389">
            <v>542912.19999999995</v>
          </cell>
          <cell r="AG389">
            <v>538975.69999999995</v>
          </cell>
          <cell r="AH389">
            <v>479714.6</v>
          </cell>
          <cell r="AJ389">
            <v>739997.1</v>
          </cell>
        </row>
        <row r="390">
          <cell r="J390">
            <v>164105.19999999998</v>
          </cell>
          <cell r="K390">
            <v>165246.5</v>
          </cell>
          <cell r="L390">
            <v>171837.6</v>
          </cell>
          <cell r="M390">
            <v>166684.20000000001</v>
          </cell>
          <cell r="N390">
            <v>157808.79999999999</v>
          </cell>
          <cell r="O390">
            <v>164584.4</v>
          </cell>
          <cell r="P390">
            <v>160545.60000000001</v>
          </cell>
          <cell r="Q390">
            <v>140193.5</v>
          </cell>
          <cell r="R390">
            <v>65319</v>
          </cell>
          <cell r="S390">
            <v>104887.4</v>
          </cell>
          <cell r="T390">
            <v>80046.7</v>
          </cell>
          <cell r="U390">
            <v>136234.4</v>
          </cell>
          <cell r="V390">
            <v>130494.8</v>
          </cell>
          <cell r="W390">
            <v>99695.2</v>
          </cell>
          <cell r="X390">
            <v>127483.1</v>
          </cell>
          <cell r="Y390">
            <v>125612.3</v>
          </cell>
          <cell r="Z390">
            <v>144363.70000000001</v>
          </cell>
          <cell r="AA390">
            <v>136818.70000000001</v>
          </cell>
          <cell r="AB390">
            <v>202337.3</v>
          </cell>
          <cell r="AC390">
            <v>150608.4</v>
          </cell>
          <cell r="AD390">
            <v>78722.8</v>
          </cell>
          <cell r="AE390">
            <v>110354.2</v>
          </cell>
          <cell r="AF390">
            <v>130074.4</v>
          </cell>
          <cell r="AG390">
            <v>158676.4</v>
          </cell>
          <cell r="AH390">
            <v>175170.7</v>
          </cell>
          <cell r="AJ390">
            <v>165246.5</v>
          </cell>
        </row>
        <row r="391">
          <cell r="J391">
            <v>801403.00000000012</v>
          </cell>
          <cell r="K391">
            <v>763335.8</v>
          </cell>
          <cell r="L391">
            <v>818096.4</v>
          </cell>
          <cell r="M391">
            <v>837081.3</v>
          </cell>
          <cell r="N391">
            <v>879807.2</v>
          </cell>
          <cell r="O391">
            <v>829691.9</v>
          </cell>
          <cell r="P391">
            <v>762936.6</v>
          </cell>
          <cell r="Q391">
            <v>726213.3</v>
          </cell>
          <cell r="R391">
            <v>729068.5</v>
          </cell>
          <cell r="S391">
            <v>737530.8</v>
          </cell>
          <cell r="T391">
            <v>684230.9</v>
          </cell>
          <cell r="U391">
            <v>628811.30000000005</v>
          </cell>
          <cell r="V391">
            <v>702173.3</v>
          </cell>
          <cell r="W391">
            <v>701468.1</v>
          </cell>
          <cell r="X391">
            <v>739766.5</v>
          </cell>
          <cell r="Y391">
            <v>775436.9</v>
          </cell>
          <cell r="Z391">
            <v>763423.1</v>
          </cell>
          <cell r="AA391">
            <v>759810.9</v>
          </cell>
          <cell r="AB391">
            <v>784121</v>
          </cell>
          <cell r="AC391">
            <v>738290.9</v>
          </cell>
          <cell r="AD391">
            <v>750105.3</v>
          </cell>
          <cell r="AE391">
            <v>731052.1</v>
          </cell>
          <cell r="AF391">
            <v>702646</v>
          </cell>
          <cell r="AG391">
            <v>639276.80000000005</v>
          </cell>
          <cell r="AH391">
            <v>696801.5</v>
          </cell>
          <cell r="AJ391">
            <v>763335.8</v>
          </cell>
        </row>
        <row r="392">
          <cell r="J392">
            <v>38699.1</v>
          </cell>
          <cell r="K392">
            <v>38044.1</v>
          </cell>
          <cell r="L392">
            <v>38857.599999999999</v>
          </cell>
          <cell r="M392">
            <v>39414.699999999997</v>
          </cell>
          <cell r="N392">
            <v>37883.5</v>
          </cell>
          <cell r="O392">
            <v>39056.9</v>
          </cell>
          <cell r="P392">
            <v>38249.9</v>
          </cell>
          <cell r="Q392">
            <v>37764.5</v>
          </cell>
          <cell r="R392">
            <v>34032.300000000003</v>
          </cell>
          <cell r="S392">
            <v>14096.8</v>
          </cell>
          <cell r="T392">
            <v>37132.800000000003</v>
          </cell>
          <cell r="U392">
            <v>37970.5</v>
          </cell>
          <cell r="V392">
            <v>36538.400000000001</v>
          </cell>
          <cell r="W392">
            <v>36183</v>
          </cell>
          <cell r="X392">
            <v>36683</v>
          </cell>
          <cell r="Y392">
            <v>37821.699999999997</v>
          </cell>
          <cell r="Z392">
            <v>36312.699999999997</v>
          </cell>
          <cell r="AA392">
            <v>37023.699999999997</v>
          </cell>
          <cell r="AB392">
            <v>34070.5</v>
          </cell>
          <cell r="AC392">
            <v>34269.9</v>
          </cell>
          <cell r="AD392">
            <v>33430.1</v>
          </cell>
          <cell r="AE392">
            <v>33384.199999999997</v>
          </cell>
          <cell r="AF392">
            <v>31422.7</v>
          </cell>
          <cell r="AG392">
            <v>31843.1</v>
          </cell>
          <cell r="AH392">
            <v>30756.2</v>
          </cell>
          <cell r="AJ392">
            <v>38044.1</v>
          </cell>
        </row>
        <row r="393">
          <cell r="J393">
            <v>344995.8</v>
          </cell>
          <cell r="K393">
            <v>350737</v>
          </cell>
          <cell r="L393">
            <v>377360.2</v>
          </cell>
          <cell r="M393">
            <v>426303.7</v>
          </cell>
          <cell r="N393">
            <v>473008.2</v>
          </cell>
          <cell r="O393">
            <v>493657.5</v>
          </cell>
          <cell r="P393">
            <v>395922.3</v>
          </cell>
          <cell r="Q393">
            <v>329515.90000000002</v>
          </cell>
          <cell r="R393">
            <v>304976.8</v>
          </cell>
          <cell r="S393">
            <v>351623.1</v>
          </cell>
          <cell r="T393">
            <v>284636.7</v>
          </cell>
          <cell r="U393">
            <v>287802.40000000002</v>
          </cell>
          <cell r="V393">
            <v>303719.3</v>
          </cell>
          <cell r="W393">
            <v>300783</v>
          </cell>
          <cell r="X393">
            <v>332848.7</v>
          </cell>
          <cell r="Y393">
            <v>379975.1</v>
          </cell>
          <cell r="Z393">
            <v>392604.4</v>
          </cell>
          <cell r="AA393">
            <v>444501.7</v>
          </cell>
          <cell r="AB393">
            <v>344937.7</v>
          </cell>
          <cell r="AC393">
            <v>322228.5</v>
          </cell>
          <cell r="AD393">
            <v>302050.3</v>
          </cell>
          <cell r="AE393">
            <v>333084.5</v>
          </cell>
          <cell r="AF393">
            <v>298609.40000000002</v>
          </cell>
          <cell r="AG393">
            <v>275859.8</v>
          </cell>
          <cell r="AH393">
            <v>306490.59999999998</v>
          </cell>
          <cell r="AJ393">
            <v>350737</v>
          </cell>
        </row>
        <row r="394">
          <cell r="J394">
            <v>9178.3000000000011</v>
          </cell>
          <cell r="K394">
            <v>8723.9</v>
          </cell>
          <cell r="L394">
            <v>9300.5</v>
          </cell>
          <cell r="M394">
            <v>9523.7000000000007</v>
          </cell>
          <cell r="N394">
            <v>9824</v>
          </cell>
          <cell r="O394">
            <v>11245.1</v>
          </cell>
          <cell r="P394">
            <v>9972</v>
          </cell>
          <cell r="Q394">
            <v>8478.7000000000007</v>
          </cell>
          <cell r="R394">
            <v>8627.9</v>
          </cell>
          <cell r="S394">
            <v>8356.5</v>
          </cell>
          <cell r="T394">
            <v>7820.9</v>
          </cell>
          <cell r="U394">
            <v>8192</v>
          </cell>
          <cell r="V394">
            <v>7555.5</v>
          </cell>
          <cell r="W394">
            <v>7281.6</v>
          </cell>
          <cell r="X394">
            <v>7754.5</v>
          </cell>
          <cell r="Y394">
            <v>8539.1</v>
          </cell>
          <cell r="Z394">
            <v>8316.6</v>
          </cell>
          <cell r="AA394">
            <v>10013.6</v>
          </cell>
          <cell r="AB394">
            <v>8401.2999999999993</v>
          </cell>
          <cell r="AC394">
            <v>7080.6</v>
          </cell>
          <cell r="AD394">
            <v>7548.8</v>
          </cell>
          <cell r="AE394">
            <v>5992.5</v>
          </cell>
          <cell r="AF394">
            <v>6198.5</v>
          </cell>
          <cell r="AG394">
            <v>6397.4</v>
          </cell>
          <cell r="AH394">
            <v>6331.8</v>
          </cell>
          <cell r="AJ394">
            <v>8723.9</v>
          </cell>
        </row>
        <row r="395"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J395">
            <v>0</v>
          </cell>
        </row>
        <row r="396"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J396">
            <v>0</v>
          </cell>
        </row>
        <row r="397"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J397">
            <v>0</v>
          </cell>
        </row>
        <row r="399"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J399">
            <v>0</v>
          </cell>
        </row>
        <row r="400"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J400">
            <v>0</v>
          </cell>
        </row>
        <row r="402"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-3921</v>
          </cell>
          <cell r="Q402">
            <v>19797.2</v>
          </cell>
          <cell r="R402">
            <v>19737.7</v>
          </cell>
          <cell r="S402">
            <v>11992.6</v>
          </cell>
          <cell r="T402">
            <v>-8783.7000000000007</v>
          </cell>
          <cell r="U402">
            <v>11271.1</v>
          </cell>
          <cell r="V402">
            <v>13061.9</v>
          </cell>
          <cell r="W402">
            <v>11847.4</v>
          </cell>
          <cell r="X402">
            <v>12836.8</v>
          </cell>
          <cell r="Y402">
            <v>11515.5</v>
          </cell>
          <cell r="Z402">
            <v>11173.4</v>
          </cell>
          <cell r="AA402">
            <v>10662.7</v>
          </cell>
          <cell r="AB402">
            <v>65281.1</v>
          </cell>
          <cell r="AC402">
            <v>12503.1</v>
          </cell>
          <cell r="AD402">
            <v>12713.6</v>
          </cell>
          <cell r="AE402">
            <v>25557.3</v>
          </cell>
          <cell r="AF402">
            <v>15321</v>
          </cell>
          <cell r="AG402">
            <v>12260.5</v>
          </cell>
          <cell r="AH402">
            <v>14768.9</v>
          </cell>
          <cell r="AJ402">
            <v>0</v>
          </cell>
        </row>
        <row r="404">
          <cell r="J404">
            <v>1321903.2</v>
          </cell>
          <cell r="K404">
            <v>1064411.8999999999</v>
          </cell>
          <cell r="L404">
            <v>-2107388.2000000002</v>
          </cell>
          <cell r="M404">
            <v>52582.9</v>
          </cell>
          <cell r="N404">
            <v>-3356944</v>
          </cell>
          <cell r="O404">
            <v>-2260152.7000000002</v>
          </cell>
          <cell r="P404">
            <v>3782861.3</v>
          </cell>
          <cell r="Q404">
            <v>3330182.1</v>
          </cell>
          <cell r="R404">
            <v>1282169.6000000001</v>
          </cell>
          <cell r="S404">
            <v>-2005921.5</v>
          </cell>
          <cell r="T404">
            <v>342634.2</v>
          </cell>
          <cell r="U404">
            <v>865649.8</v>
          </cell>
          <cell r="V404">
            <v>-740055</v>
          </cell>
          <cell r="W404">
            <v>-1081304.7</v>
          </cell>
          <cell r="X404">
            <v>-2855529.1</v>
          </cell>
          <cell r="Y404">
            <v>-979336.3</v>
          </cell>
          <cell r="Z404">
            <v>-2510171.5</v>
          </cell>
          <cell r="AA404">
            <v>905465.6</v>
          </cell>
          <cell r="AB404">
            <v>3908644.9</v>
          </cell>
          <cell r="AC404">
            <v>2489952.9</v>
          </cell>
          <cell r="AD404">
            <v>1867514.3</v>
          </cell>
          <cell r="AE404">
            <v>-1403851.8</v>
          </cell>
          <cell r="AF404">
            <v>-66635</v>
          </cell>
          <cell r="AG404">
            <v>524532.19999999995</v>
          </cell>
          <cell r="AH404">
            <v>-654843</v>
          </cell>
          <cell r="AJ404">
            <v>1064411.8999999999</v>
          </cell>
        </row>
        <row r="405"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3153852.5</v>
          </cell>
          <cell r="Q405">
            <v>3054839.1</v>
          </cell>
          <cell r="R405">
            <v>1213254.1000000001</v>
          </cell>
          <cell r="S405">
            <v>-1777336.3</v>
          </cell>
          <cell r="T405">
            <v>253060.2</v>
          </cell>
          <cell r="U405">
            <v>751130</v>
          </cell>
          <cell r="V405">
            <v>-677459.7</v>
          </cell>
          <cell r="W405">
            <v>-1037868</v>
          </cell>
          <cell r="X405">
            <v>-2409529.6</v>
          </cell>
          <cell r="Y405">
            <v>-880218.1</v>
          </cell>
          <cell r="Z405">
            <v>-2373836.9</v>
          </cell>
          <cell r="AA405">
            <v>1032778.5</v>
          </cell>
          <cell r="AB405">
            <v>2984072.4</v>
          </cell>
          <cell r="AC405">
            <v>2261720.2999999998</v>
          </cell>
          <cell r="AD405">
            <v>1769201.7</v>
          </cell>
          <cell r="AE405">
            <v>-1167822.8</v>
          </cell>
          <cell r="AF405">
            <v>-171610</v>
          </cell>
          <cell r="AG405">
            <v>398453.2</v>
          </cell>
          <cell r="AH405">
            <v>-515002.5</v>
          </cell>
          <cell r="AJ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561406.19999999995</v>
          </cell>
          <cell r="Q406">
            <v>228241.8</v>
          </cell>
          <cell r="R406">
            <v>210041.1</v>
          </cell>
          <cell r="S406">
            <v>-377401.7</v>
          </cell>
          <cell r="T406">
            <v>63284.2</v>
          </cell>
          <cell r="U406">
            <v>-57943.7</v>
          </cell>
          <cell r="V406">
            <v>141426.29999999999</v>
          </cell>
          <cell r="W406">
            <v>188651.3</v>
          </cell>
          <cell r="X406">
            <v>-247119.2</v>
          </cell>
          <cell r="Y406">
            <v>-80311.199999999997</v>
          </cell>
          <cell r="Z406">
            <v>-287330.3</v>
          </cell>
          <cell r="AA406">
            <v>-222371.6</v>
          </cell>
          <cell r="AB406">
            <v>662790.40000000002</v>
          </cell>
          <cell r="AC406">
            <v>11269.1</v>
          </cell>
          <cell r="AD406">
            <v>254834.5</v>
          </cell>
          <cell r="AE406">
            <v>-208411.9</v>
          </cell>
          <cell r="AF406">
            <v>-111919.3</v>
          </cell>
          <cell r="AG406">
            <v>87587.199999999997</v>
          </cell>
          <cell r="AH406">
            <v>160149.79999999999</v>
          </cell>
          <cell r="AJ406">
            <v>0</v>
          </cell>
        </row>
        <row r="407">
          <cell r="J407">
            <v>827801.3</v>
          </cell>
          <cell r="K407">
            <v>600662.30000000005</v>
          </cell>
          <cell r="L407">
            <v>-866391.9</v>
          </cell>
          <cell r="M407">
            <v>20474.7</v>
          </cell>
          <cell r="N407">
            <v>-1200788.5</v>
          </cell>
          <cell r="O407">
            <v>-752318.1</v>
          </cell>
          <cell r="P407">
            <v>804792</v>
          </cell>
          <cell r="Q407">
            <v>654269.4</v>
          </cell>
          <cell r="R407">
            <v>669825.4</v>
          </cell>
          <cell r="S407">
            <v>-1359846</v>
          </cell>
          <cell r="T407">
            <v>109202.8</v>
          </cell>
          <cell r="U407">
            <v>185944.6</v>
          </cell>
          <cell r="V407">
            <v>135611</v>
          </cell>
          <cell r="W407">
            <v>760910.2</v>
          </cell>
          <cell r="X407">
            <v>-752247.4</v>
          </cell>
          <cell r="Y407">
            <v>-309954</v>
          </cell>
          <cell r="Z407">
            <v>-954546.5</v>
          </cell>
          <cell r="AA407">
            <v>356728.1</v>
          </cell>
          <cell r="AB407">
            <v>158250.20000000001</v>
          </cell>
          <cell r="AC407">
            <v>656779.30000000005</v>
          </cell>
          <cell r="AD407">
            <v>684652.9</v>
          </cell>
          <cell r="AE407">
            <v>-1000600.7</v>
          </cell>
          <cell r="AF407">
            <v>-264495.09999999998</v>
          </cell>
          <cell r="AG407">
            <v>556528.9</v>
          </cell>
          <cell r="AH407">
            <v>232940.5</v>
          </cell>
          <cell r="AJ407">
            <v>600662.30000000005</v>
          </cell>
        </row>
        <row r="408">
          <cell r="J408">
            <v>186818.3</v>
          </cell>
          <cell r="K408">
            <v>147131.9</v>
          </cell>
          <cell r="L408">
            <v>-201340.6</v>
          </cell>
          <cell r="M408">
            <v>4541.7</v>
          </cell>
          <cell r="N408">
            <v>-231107.4</v>
          </cell>
          <cell r="O408">
            <v>-137531.9</v>
          </cell>
          <cell r="P408">
            <v>139139.1</v>
          </cell>
          <cell r="Q408">
            <v>1116874.7</v>
          </cell>
          <cell r="R408">
            <v>-152697.4</v>
          </cell>
          <cell r="S408">
            <v>-15302.7</v>
          </cell>
          <cell r="T408">
            <v>-547967.1</v>
          </cell>
          <cell r="U408">
            <v>-49599.199999999997</v>
          </cell>
          <cell r="V408">
            <v>309169.2</v>
          </cell>
          <cell r="W408">
            <v>13272.1</v>
          </cell>
          <cell r="X408">
            <v>-114309.4</v>
          </cell>
          <cell r="Y408">
            <v>-224581.4</v>
          </cell>
          <cell r="Z408">
            <v>53054.5</v>
          </cell>
          <cell r="AA408">
            <v>-385078.6</v>
          </cell>
          <cell r="AB408">
            <v>535158.9</v>
          </cell>
          <cell r="AC408">
            <v>1194128.5</v>
          </cell>
          <cell r="AD408">
            <v>-106096.3</v>
          </cell>
          <cell r="AE408">
            <v>-382168.1</v>
          </cell>
          <cell r="AF408">
            <v>-464055.9</v>
          </cell>
          <cell r="AG408">
            <v>-271135.90000000002</v>
          </cell>
          <cell r="AH408">
            <v>34161.699999999997</v>
          </cell>
          <cell r="AJ408">
            <v>147131.9</v>
          </cell>
        </row>
        <row r="409">
          <cell r="J409">
            <v>956312.1</v>
          </cell>
          <cell r="K409">
            <v>729041.8</v>
          </cell>
          <cell r="L409">
            <v>-1065249.3</v>
          </cell>
          <cell r="M409">
            <v>25015.599999999999</v>
          </cell>
          <cell r="N409">
            <v>-1408480.3</v>
          </cell>
          <cell r="O409">
            <v>-742397.5</v>
          </cell>
          <cell r="P409">
            <v>-114513.1</v>
          </cell>
          <cell r="Q409">
            <v>1639003.8</v>
          </cell>
          <cell r="R409">
            <v>2163260.6</v>
          </cell>
          <cell r="S409">
            <v>-1628652.1</v>
          </cell>
          <cell r="T409">
            <v>1466214.2</v>
          </cell>
          <cell r="U409">
            <v>-1616322.7</v>
          </cell>
          <cell r="V409">
            <v>-575174.6</v>
          </cell>
          <cell r="W409">
            <v>1383943.8</v>
          </cell>
          <cell r="X409">
            <v>-1142542.2</v>
          </cell>
          <cell r="Y409">
            <v>-27305.3</v>
          </cell>
          <cell r="Z409">
            <v>107290.4</v>
          </cell>
          <cell r="AA409">
            <v>-1212669.2</v>
          </cell>
          <cell r="AB409">
            <v>-664144.5</v>
          </cell>
          <cell r="AC409">
            <v>1198016.6000000001</v>
          </cell>
          <cell r="AD409">
            <v>2830586.4</v>
          </cell>
          <cell r="AE409">
            <v>-761778.2</v>
          </cell>
          <cell r="AF409">
            <v>912376.1</v>
          </cell>
          <cell r="AG409">
            <v>-1567350.5</v>
          </cell>
          <cell r="AH409">
            <v>-621098.1</v>
          </cell>
          <cell r="AJ409">
            <v>729041.8</v>
          </cell>
        </row>
        <row r="410">
          <cell r="J410">
            <v>12182.4</v>
          </cell>
          <cell r="K410">
            <v>10069.700000000001</v>
          </cell>
          <cell r="L410">
            <v>-14766.3</v>
          </cell>
          <cell r="M410">
            <v>378.8</v>
          </cell>
          <cell r="N410">
            <v>-19299.099999999999</v>
          </cell>
          <cell r="O410">
            <v>-12683.1</v>
          </cell>
          <cell r="P410">
            <v>1552</v>
          </cell>
          <cell r="Q410">
            <v>31631.7</v>
          </cell>
          <cell r="R410">
            <v>47078.8</v>
          </cell>
          <cell r="S410">
            <v>-19521.5</v>
          </cell>
          <cell r="T410">
            <v>15404.1</v>
          </cell>
          <cell r="U410">
            <v>-1072</v>
          </cell>
          <cell r="V410">
            <v>-12680.5</v>
          </cell>
          <cell r="W410">
            <v>15518.2</v>
          </cell>
          <cell r="X410">
            <v>-26594.7</v>
          </cell>
          <cell r="Y410">
            <v>6090</v>
          </cell>
          <cell r="Z410">
            <v>-21896.5</v>
          </cell>
          <cell r="AA410">
            <v>-28051.1</v>
          </cell>
          <cell r="AB410">
            <v>-10941.1</v>
          </cell>
          <cell r="AC410">
            <v>30600.6</v>
          </cell>
          <cell r="AD410">
            <v>60400.4</v>
          </cell>
          <cell r="AE410">
            <v>-8411.5</v>
          </cell>
          <cell r="AF410">
            <v>5906.3</v>
          </cell>
          <cell r="AG410">
            <v>7372.5</v>
          </cell>
          <cell r="AH410">
            <v>-14628.9</v>
          </cell>
          <cell r="AJ410">
            <v>10069.700000000001</v>
          </cell>
        </row>
        <row r="411">
          <cell r="J411">
            <v>358148.3</v>
          </cell>
          <cell r="K411">
            <v>284392.40000000002</v>
          </cell>
          <cell r="L411">
            <v>-407879.4</v>
          </cell>
          <cell r="M411">
            <v>10657.9</v>
          </cell>
          <cell r="N411">
            <v>-640140.30000000005</v>
          </cell>
          <cell r="O411">
            <v>-377171.4</v>
          </cell>
          <cell r="P411">
            <v>584049.5</v>
          </cell>
          <cell r="Q411">
            <v>794481.1</v>
          </cell>
          <cell r="R411">
            <v>346743.9</v>
          </cell>
          <cell r="S411">
            <v>-177536.9</v>
          </cell>
          <cell r="T411">
            <v>172574</v>
          </cell>
          <cell r="U411">
            <v>-470815.2</v>
          </cell>
          <cell r="V411">
            <v>-95413.7</v>
          </cell>
          <cell r="W411">
            <v>423705.3</v>
          </cell>
          <cell r="X411">
            <v>-745912.8</v>
          </cell>
          <cell r="Y411">
            <v>-217541.5</v>
          </cell>
          <cell r="Z411">
            <v>-534666.80000000005</v>
          </cell>
          <cell r="AA411">
            <v>96352.9</v>
          </cell>
          <cell r="AB411">
            <v>-81292.3</v>
          </cell>
          <cell r="AC411">
            <v>547456.30000000005</v>
          </cell>
          <cell r="AD411">
            <v>550410.5</v>
          </cell>
          <cell r="AE411">
            <v>71265.8</v>
          </cell>
          <cell r="AF411">
            <v>99672</v>
          </cell>
          <cell r="AG411">
            <v>-391749.3</v>
          </cell>
          <cell r="AH411">
            <v>-126864.4</v>
          </cell>
          <cell r="AJ411">
            <v>284392.40000000002</v>
          </cell>
        </row>
        <row r="412">
          <cell r="J412">
            <v>9261.2000000000007</v>
          </cell>
          <cell r="K412">
            <v>6959.2</v>
          </cell>
          <cell r="L412">
            <v>-10212.6</v>
          </cell>
          <cell r="M412">
            <v>235.6</v>
          </cell>
          <cell r="N412">
            <v>-13246.8</v>
          </cell>
          <cell r="O412">
            <v>-8688.1</v>
          </cell>
          <cell r="P412">
            <v>14086.4</v>
          </cell>
          <cell r="Q412">
            <v>10204</v>
          </cell>
          <cell r="R412">
            <v>21950.5</v>
          </cell>
          <cell r="S412">
            <v>-15345.1</v>
          </cell>
          <cell r="T412">
            <v>1384.3</v>
          </cell>
          <cell r="U412">
            <v>2599.5</v>
          </cell>
          <cell r="V412">
            <v>-1285.8</v>
          </cell>
          <cell r="W412">
            <v>10197.9</v>
          </cell>
          <cell r="X412">
            <v>-12295.9</v>
          </cell>
          <cell r="Y412">
            <v>-626.29999999999995</v>
          </cell>
          <cell r="Z412">
            <v>-18691.8</v>
          </cell>
          <cell r="AA412">
            <v>-6945.3</v>
          </cell>
          <cell r="AB412">
            <v>6683.4</v>
          </cell>
          <cell r="AC412">
            <v>1930.8</v>
          </cell>
          <cell r="AD412">
            <v>41186.6</v>
          </cell>
          <cell r="AE412">
            <v>-9384.7999999999993</v>
          </cell>
          <cell r="AF412">
            <v>-6275.7</v>
          </cell>
          <cell r="AG412">
            <v>-1130.4000000000001</v>
          </cell>
          <cell r="AH412">
            <v>-592.1</v>
          </cell>
          <cell r="AJ412">
            <v>6959.2</v>
          </cell>
        </row>
        <row r="413"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J413">
            <v>0</v>
          </cell>
        </row>
        <row r="414"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J414">
            <v>0</v>
          </cell>
        </row>
        <row r="415"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J415">
            <v>0</v>
          </cell>
        </row>
        <row r="417">
          <cell r="J417">
            <v>79280.600000000006</v>
          </cell>
          <cell r="K417">
            <v>86994.6</v>
          </cell>
          <cell r="L417">
            <v>-88298.6</v>
          </cell>
          <cell r="M417">
            <v>18052.099999999999</v>
          </cell>
          <cell r="N417">
            <v>-172131.8</v>
          </cell>
          <cell r="O417">
            <v>-147753.79999999999</v>
          </cell>
          <cell r="P417">
            <v>169136.6</v>
          </cell>
          <cell r="Q417">
            <v>152849.70000000001</v>
          </cell>
          <cell r="R417">
            <v>55601.8</v>
          </cell>
          <cell r="S417">
            <v>-99455.5</v>
          </cell>
          <cell r="T417">
            <v>18952.8</v>
          </cell>
          <cell r="U417">
            <v>42384.1</v>
          </cell>
          <cell r="V417">
            <v>-40905.199999999997</v>
          </cell>
          <cell r="W417">
            <v>-53639.1</v>
          </cell>
          <cell r="X417">
            <v>-131836.9</v>
          </cell>
          <cell r="Y417">
            <v>-32565.200000000001</v>
          </cell>
          <cell r="Z417">
            <v>-110906.1</v>
          </cell>
          <cell r="AA417">
            <v>46248.9</v>
          </cell>
          <cell r="AB417">
            <v>176534.9</v>
          </cell>
          <cell r="AC417">
            <v>109136</v>
          </cell>
          <cell r="AD417">
            <v>85606</v>
          </cell>
          <cell r="AE417">
            <v>-69338.7</v>
          </cell>
          <cell r="AF417">
            <v>-117.7</v>
          </cell>
          <cell r="AG417">
            <v>25845.3</v>
          </cell>
          <cell r="AH417">
            <v>-39457.599999999999</v>
          </cell>
          <cell r="AJ417">
            <v>86994.6</v>
          </cell>
        </row>
        <row r="418"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139252.29999999999</v>
          </cell>
          <cell r="Q418">
            <v>141163</v>
          </cell>
          <cell r="R418">
            <v>52871.4</v>
          </cell>
          <cell r="S418">
            <v>-88867.199999999997</v>
          </cell>
          <cell r="T418">
            <v>13974.7</v>
          </cell>
          <cell r="U418">
            <v>37262.300000000003</v>
          </cell>
          <cell r="V418">
            <v>-37630.199999999997</v>
          </cell>
          <cell r="W418">
            <v>-52388.800000000003</v>
          </cell>
          <cell r="X418">
            <v>-109432.2</v>
          </cell>
          <cell r="Y418">
            <v>-29802.9</v>
          </cell>
          <cell r="Z418">
            <v>-105294.5</v>
          </cell>
          <cell r="AA418">
            <v>53198.2</v>
          </cell>
          <cell r="AB418">
            <v>132469.79999999999</v>
          </cell>
          <cell r="AC418">
            <v>100180.1</v>
          </cell>
          <cell r="AD418">
            <v>81259.600000000006</v>
          </cell>
          <cell r="AE418">
            <v>-58079</v>
          </cell>
          <cell r="AF418">
            <v>-6066.3</v>
          </cell>
          <cell r="AG418">
            <v>19060</v>
          </cell>
          <cell r="AH418">
            <v>-32211.9</v>
          </cell>
          <cell r="AJ418">
            <v>0</v>
          </cell>
        </row>
        <row r="419"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30239.8</v>
          </cell>
          <cell r="Q419">
            <v>7316.8</v>
          </cell>
          <cell r="R419">
            <v>13407.3</v>
          </cell>
          <cell r="S419">
            <v>-16792.8</v>
          </cell>
          <cell r="T419">
            <v>1411.2</v>
          </cell>
          <cell r="U419">
            <v>-2517.6</v>
          </cell>
          <cell r="V419">
            <v>4802.5</v>
          </cell>
          <cell r="W419">
            <v>11027.6</v>
          </cell>
          <cell r="X419">
            <v>-13177.6</v>
          </cell>
          <cell r="Y419">
            <v>-5785.7</v>
          </cell>
          <cell r="Z419">
            <v>-12242.9</v>
          </cell>
          <cell r="AA419">
            <v>-11363</v>
          </cell>
          <cell r="AB419">
            <v>35822</v>
          </cell>
          <cell r="AC419">
            <v>-1927.6</v>
          </cell>
          <cell r="AD419">
            <v>14582.8</v>
          </cell>
          <cell r="AE419">
            <v>-9709.4</v>
          </cell>
          <cell r="AF419">
            <v>-4395.8</v>
          </cell>
          <cell r="AG419">
            <v>3639.8</v>
          </cell>
          <cell r="AH419">
            <v>6834.3</v>
          </cell>
          <cell r="AJ419">
            <v>0</v>
          </cell>
        </row>
        <row r="420">
          <cell r="J420">
            <v>50723.4</v>
          </cell>
          <cell r="K420">
            <v>27559.4</v>
          </cell>
          <cell r="L420">
            <v>-52947.6</v>
          </cell>
          <cell r="M420">
            <v>10385.9</v>
          </cell>
          <cell r="N420">
            <v>-58963.6</v>
          </cell>
          <cell r="O420">
            <v>-48554.1</v>
          </cell>
          <cell r="P420">
            <v>33509</v>
          </cell>
          <cell r="Q420">
            <v>27738.799999999999</v>
          </cell>
          <cell r="R420">
            <v>38905.599999999999</v>
          </cell>
          <cell r="S420">
            <v>-67436.600000000006</v>
          </cell>
          <cell r="T420">
            <v>7831.8</v>
          </cell>
          <cell r="U420">
            <v>11874.6</v>
          </cell>
          <cell r="V420">
            <v>-60.6</v>
          </cell>
          <cell r="W420">
            <v>39718.9</v>
          </cell>
          <cell r="X420">
            <v>-42938.6</v>
          </cell>
          <cell r="Y420">
            <v>-17058.599999999999</v>
          </cell>
          <cell r="Z420">
            <v>-42497</v>
          </cell>
          <cell r="AA420">
            <v>25042.7</v>
          </cell>
          <cell r="AB420">
            <v>-7.4</v>
          </cell>
          <cell r="AC420">
            <v>24374.9</v>
          </cell>
          <cell r="AD420">
            <v>40323.4</v>
          </cell>
          <cell r="AE420">
            <v>-45226.7</v>
          </cell>
          <cell r="AF420">
            <v>-13768.6</v>
          </cell>
          <cell r="AG420">
            <v>30220</v>
          </cell>
          <cell r="AH420">
            <v>10196.200000000001</v>
          </cell>
          <cell r="AJ420">
            <v>27559.4</v>
          </cell>
        </row>
        <row r="421">
          <cell r="J421">
            <v>9320.6</v>
          </cell>
          <cell r="K421">
            <v>6367.7</v>
          </cell>
          <cell r="L421">
            <v>-9484.9</v>
          </cell>
          <cell r="M421">
            <v>1100.7</v>
          </cell>
          <cell r="N421">
            <v>-10547.6</v>
          </cell>
          <cell r="O421">
            <v>-8401.2000000000007</v>
          </cell>
          <cell r="P421">
            <v>3681.7</v>
          </cell>
          <cell r="Q421">
            <v>50000.7</v>
          </cell>
          <cell r="R421">
            <v>-7472.4</v>
          </cell>
          <cell r="S421">
            <v>-719.2</v>
          </cell>
          <cell r="T421">
            <v>-25002.7</v>
          </cell>
          <cell r="U421">
            <v>-1070.5999999999999</v>
          </cell>
          <cell r="V421">
            <v>13777.7</v>
          </cell>
          <cell r="W421">
            <v>300</v>
          </cell>
          <cell r="X421">
            <v>-7460.9</v>
          </cell>
          <cell r="Y421">
            <v>-8486.4</v>
          </cell>
          <cell r="Z421">
            <v>3899.9</v>
          </cell>
          <cell r="AA421">
            <v>-15253.1</v>
          </cell>
          <cell r="AB421">
            <v>21562.6</v>
          </cell>
          <cell r="AC421">
            <v>52674.8</v>
          </cell>
          <cell r="AD421">
            <v>-4579.6000000000004</v>
          </cell>
          <cell r="AE421">
            <v>-16978.7</v>
          </cell>
          <cell r="AF421">
            <v>-22054.9</v>
          </cell>
          <cell r="AG421">
            <v>-11021</v>
          </cell>
          <cell r="AH421">
            <v>650.4</v>
          </cell>
          <cell r="AJ421">
            <v>6367.7</v>
          </cell>
        </row>
        <row r="422">
          <cell r="J422">
            <v>54659.5</v>
          </cell>
          <cell r="K422">
            <v>35577.800000000003</v>
          </cell>
          <cell r="L422">
            <v>-45630.9</v>
          </cell>
          <cell r="M422">
            <v>9260.2999999999993</v>
          </cell>
          <cell r="N422">
            <v>-65983.899999999994</v>
          </cell>
          <cell r="O422">
            <v>-37834.1</v>
          </cell>
          <cell r="P422">
            <v>-7752.1</v>
          </cell>
          <cell r="Q422">
            <v>63568.5</v>
          </cell>
          <cell r="R422">
            <v>79565.3</v>
          </cell>
          <cell r="S422">
            <v>-69514.899999999994</v>
          </cell>
          <cell r="T422">
            <v>63322.400000000001</v>
          </cell>
          <cell r="U422">
            <v>-78973.100000000006</v>
          </cell>
          <cell r="V422">
            <v>-17070.2</v>
          </cell>
          <cell r="W422">
            <v>65804.899999999994</v>
          </cell>
          <cell r="X422">
            <v>-46758.9</v>
          </cell>
          <cell r="Y422">
            <v>3494.3</v>
          </cell>
          <cell r="Z422">
            <v>11811.4</v>
          </cell>
          <cell r="AA422">
            <v>-49652.4</v>
          </cell>
          <cell r="AB422">
            <v>-29394.1</v>
          </cell>
          <cell r="AC422">
            <v>48087.7</v>
          </cell>
          <cell r="AD422">
            <v>106137.2</v>
          </cell>
          <cell r="AE422">
            <v>-32218.9</v>
          </cell>
          <cell r="AF422">
            <v>43428.1</v>
          </cell>
          <cell r="AG422">
            <v>-87069.5</v>
          </cell>
          <cell r="AH422">
            <v>-4922.2</v>
          </cell>
          <cell r="AJ422">
            <v>35577.800000000003</v>
          </cell>
        </row>
        <row r="423">
          <cell r="J423">
            <v>2886.3</v>
          </cell>
          <cell r="K423">
            <v>2083.6</v>
          </cell>
          <cell r="L423">
            <v>-1626.7</v>
          </cell>
          <cell r="M423">
            <v>15.1</v>
          </cell>
          <cell r="N423">
            <v>-1602.5</v>
          </cell>
          <cell r="O423">
            <v>-1499.1</v>
          </cell>
          <cell r="P423">
            <v>983.2</v>
          </cell>
          <cell r="Q423">
            <v>3148.1</v>
          </cell>
          <cell r="R423">
            <v>7156.6</v>
          </cell>
          <cell r="S423">
            <v>5833.2</v>
          </cell>
          <cell r="T423">
            <v>-9972.2000000000007</v>
          </cell>
          <cell r="U423">
            <v>-1370.4</v>
          </cell>
          <cell r="V423">
            <v>-2633.5</v>
          </cell>
          <cell r="W423">
            <v>4671.8999999999996</v>
          </cell>
          <cell r="X423">
            <v>-2898.7</v>
          </cell>
          <cell r="Y423">
            <v>3700.2</v>
          </cell>
          <cell r="Z423">
            <v>-2859.5</v>
          </cell>
          <cell r="AA423">
            <v>-100.7</v>
          </cell>
          <cell r="AB423">
            <v>-2346.8000000000002</v>
          </cell>
          <cell r="AC423">
            <v>1842.9</v>
          </cell>
          <cell r="AD423">
            <v>6187.4</v>
          </cell>
          <cell r="AE423">
            <v>-3089.4</v>
          </cell>
          <cell r="AF423">
            <v>1065.5</v>
          </cell>
          <cell r="AG423">
            <v>-579.4</v>
          </cell>
          <cell r="AH423">
            <v>-3236.5</v>
          </cell>
          <cell r="AJ423">
            <v>2083.6</v>
          </cell>
        </row>
        <row r="424">
          <cell r="J424">
            <v>19422.400000000001</v>
          </cell>
          <cell r="K424">
            <v>13701.1</v>
          </cell>
          <cell r="L424">
            <v>-20345</v>
          </cell>
          <cell r="M424">
            <v>4134.8</v>
          </cell>
          <cell r="N424">
            <v>-33111.800000000003</v>
          </cell>
          <cell r="O424">
            <v>-27655.8</v>
          </cell>
          <cell r="P424">
            <v>29164.7</v>
          </cell>
          <cell r="Q424">
            <v>43147.6</v>
          </cell>
          <cell r="R424">
            <v>21654.3</v>
          </cell>
          <cell r="S424">
            <v>1146.7</v>
          </cell>
          <cell r="T424">
            <v>12393.7</v>
          </cell>
          <cell r="U424">
            <v>-19575.7</v>
          </cell>
          <cell r="V424">
            <v>5390</v>
          </cell>
          <cell r="W424">
            <v>27035.4</v>
          </cell>
          <cell r="X424">
            <v>-36317.800000000003</v>
          </cell>
          <cell r="Y424">
            <v>235.3</v>
          </cell>
          <cell r="Z424">
            <v>-13459.7</v>
          </cell>
          <cell r="AA424">
            <v>15376.8</v>
          </cell>
          <cell r="AB424">
            <v>-8162.9</v>
          </cell>
          <cell r="AC424">
            <v>22697.8</v>
          </cell>
          <cell r="AD424">
            <v>32198</v>
          </cell>
          <cell r="AE424">
            <v>6564.9</v>
          </cell>
          <cell r="AF424">
            <v>2106.4</v>
          </cell>
          <cell r="AG424">
            <v>-17933.7</v>
          </cell>
          <cell r="AH424">
            <v>-9676.9</v>
          </cell>
          <cell r="AJ424">
            <v>13701.1</v>
          </cell>
        </row>
        <row r="425">
          <cell r="J425">
            <v>596.1</v>
          </cell>
          <cell r="K425">
            <v>498</v>
          </cell>
          <cell r="L425">
            <v>-618.6</v>
          </cell>
          <cell r="M425">
            <v>265.60000000000002</v>
          </cell>
          <cell r="N425">
            <v>-508.2</v>
          </cell>
          <cell r="O425">
            <v>-898.7</v>
          </cell>
          <cell r="P425">
            <v>411.5</v>
          </cell>
          <cell r="Q425">
            <v>324.60000000000002</v>
          </cell>
          <cell r="R425">
            <v>1193.8</v>
          </cell>
          <cell r="S425">
            <v>-693.3</v>
          </cell>
          <cell r="T425">
            <v>45.3</v>
          </cell>
          <cell r="U425">
            <v>186.8</v>
          </cell>
          <cell r="V425">
            <v>-190.3</v>
          </cell>
          <cell r="W425">
            <v>559.29999999999995</v>
          </cell>
          <cell r="X425">
            <v>-572.20000000000005</v>
          </cell>
          <cell r="Y425">
            <v>-54.9</v>
          </cell>
          <cell r="Z425">
            <v>-773.7</v>
          </cell>
          <cell r="AA425">
            <v>-187.3</v>
          </cell>
          <cell r="AB425">
            <v>182.8</v>
          </cell>
          <cell r="AC425">
            <v>61.6</v>
          </cell>
          <cell r="AD425">
            <v>1885.3</v>
          </cell>
          <cell r="AE425">
            <v>-374.8</v>
          </cell>
          <cell r="AF425">
            <v>-349.8</v>
          </cell>
          <cell r="AG425">
            <v>-24.2</v>
          </cell>
          <cell r="AH425">
            <v>-60.1</v>
          </cell>
          <cell r="AJ425">
            <v>498</v>
          </cell>
        </row>
        <row r="426"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J426">
            <v>0</v>
          </cell>
        </row>
        <row r="427"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J427">
            <v>0</v>
          </cell>
        </row>
        <row r="428"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J428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J430">
            <v>0</v>
          </cell>
        </row>
        <row r="431"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J431">
            <v>0</v>
          </cell>
        </row>
        <row r="432"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J432">
            <v>0</v>
          </cell>
        </row>
        <row r="433"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J433">
            <v>0</v>
          </cell>
        </row>
        <row r="434"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J434">
            <v>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J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J436">
            <v>0</v>
          </cell>
        </row>
        <row r="437"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J437">
            <v>0</v>
          </cell>
        </row>
        <row r="438"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J438">
            <v>0</v>
          </cell>
        </row>
        <row r="440"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J440">
            <v>0</v>
          </cell>
        </row>
        <row r="442"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109739867.7</v>
          </cell>
          <cell r="Q442">
            <v>88724989.400000006</v>
          </cell>
          <cell r="R442">
            <v>71961140</v>
          </cell>
          <cell r="S442">
            <v>63372074.700000003</v>
          </cell>
          <cell r="T442">
            <v>71151338.200000003</v>
          </cell>
          <cell r="U442">
            <v>70036204.400000006</v>
          </cell>
          <cell r="V442">
            <v>64338309.200000003</v>
          </cell>
          <cell r="W442">
            <v>66822999.100000001</v>
          </cell>
          <cell r="X442">
            <v>71792249</v>
          </cell>
          <cell r="Y442">
            <v>91085101.599999994</v>
          </cell>
          <cell r="Z442">
            <v>93516091.400000006</v>
          </cell>
          <cell r="AA442">
            <v>93516091.400000006</v>
          </cell>
          <cell r="AB442">
            <v>103544836.3</v>
          </cell>
          <cell r="AC442">
            <v>82446092.5</v>
          </cell>
          <cell r="AD442">
            <v>74061946</v>
          </cell>
          <cell r="AE442">
            <v>63075788.100000001</v>
          </cell>
          <cell r="AF442">
            <v>70111623.400000006</v>
          </cell>
          <cell r="AG442">
            <v>67125588.799999997</v>
          </cell>
          <cell r="AH442">
            <v>64921906</v>
          </cell>
          <cell r="AJ442">
            <v>0</v>
          </cell>
        </row>
        <row r="443"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6465873</v>
          </cell>
          <cell r="Q443">
            <v>5227676.4000000004</v>
          </cell>
          <cell r="R443">
            <v>4239950.4000000004</v>
          </cell>
          <cell r="S443">
            <v>3733882.6</v>
          </cell>
          <cell r="T443">
            <v>4192236.8</v>
          </cell>
          <cell r="U443">
            <v>4126533.2</v>
          </cell>
          <cell r="V443">
            <v>3790813.2</v>
          </cell>
          <cell r="W443">
            <v>3937211.1</v>
          </cell>
          <cell r="X443">
            <v>4229999.3</v>
          </cell>
          <cell r="Y443">
            <v>5366734.2</v>
          </cell>
          <cell r="Z443">
            <v>5509968.0999999996</v>
          </cell>
          <cell r="AA443">
            <v>5509968.0999999996</v>
          </cell>
          <cell r="AB443">
            <v>6578000</v>
          </cell>
          <cell r="AC443">
            <v>5230000</v>
          </cell>
          <cell r="AD443">
            <v>4519000</v>
          </cell>
          <cell r="AE443">
            <v>4057000</v>
          </cell>
          <cell r="AF443">
            <v>4426000</v>
          </cell>
          <cell r="AG443">
            <v>4424000</v>
          </cell>
          <cell r="AH443">
            <v>4131000</v>
          </cell>
          <cell r="AJ443">
            <v>0</v>
          </cell>
        </row>
      </sheetData>
      <sheetData sheetId="4">
        <row r="5">
          <cell r="I5">
            <v>38504</v>
          </cell>
          <cell r="J5">
            <v>38473</v>
          </cell>
          <cell r="K5">
            <v>38443</v>
          </cell>
          <cell r="L5">
            <v>38412</v>
          </cell>
          <cell r="M5">
            <v>38384</v>
          </cell>
          <cell r="N5">
            <v>38353</v>
          </cell>
          <cell r="O5">
            <v>38322</v>
          </cell>
          <cell r="P5">
            <v>38292</v>
          </cell>
          <cell r="Q5">
            <v>38261</v>
          </cell>
          <cell r="R5">
            <v>38231</v>
          </cell>
          <cell r="S5">
            <v>38200</v>
          </cell>
          <cell r="T5">
            <v>38169</v>
          </cell>
          <cell r="U5">
            <v>38139</v>
          </cell>
          <cell r="V5">
            <v>38108</v>
          </cell>
          <cell r="W5">
            <v>38078</v>
          </cell>
          <cell r="X5">
            <v>38047</v>
          </cell>
          <cell r="Y5">
            <v>38018</v>
          </cell>
          <cell r="Z5">
            <v>37987</v>
          </cell>
          <cell r="AA5">
            <v>37956</v>
          </cell>
          <cell r="AB5">
            <v>37926</v>
          </cell>
          <cell r="AC5">
            <v>37895</v>
          </cell>
          <cell r="AD5">
            <v>37865</v>
          </cell>
          <cell r="AE5">
            <v>37834</v>
          </cell>
          <cell r="AF5">
            <v>37803</v>
          </cell>
          <cell r="AG5">
            <v>37773</v>
          </cell>
          <cell r="AI5">
            <v>38473</v>
          </cell>
        </row>
        <row r="7">
          <cell r="I7">
            <v>17636826</v>
          </cell>
          <cell r="J7">
            <v>17330886</v>
          </cell>
          <cell r="K7">
            <v>25521974</v>
          </cell>
          <cell r="L7">
            <v>27503582</v>
          </cell>
          <cell r="M7">
            <v>28634682</v>
          </cell>
          <cell r="N7">
            <v>33210231</v>
          </cell>
          <cell r="O7">
            <v>14506383</v>
          </cell>
          <cell r="P7">
            <v>10689388</v>
          </cell>
          <cell r="Q7">
            <v>14898942</v>
          </cell>
          <cell r="R7">
            <v>15888033</v>
          </cell>
          <cell r="S7">
            <v>18612297</v>
          </cell>
          <cell r="T7">
            <v>16333863</v>
          </cell>
          <cell r="U7">
            <v>14781109</v>
          </cell>
          <cell r="V7">
            <v>12534708</v>
          </cell>
          <cell r="W7">
            <v>13498990</v>
          </cell>
          <cell r="X7">
            <v>17239197</v>
          </cell>
          <cell r="Y7">
            <v>19378677</v>
          </cell>
          <cell r="Z7">
            <v>19292230</v>
          </cell>
          <cell r="AA7">
            <v>13085885</v>
          </cell>
          <cell r="AB7">
            <v>9769819</v>
          </cell>
          <cell r="AC7">
            <v>12555729</v>
          </cell>
          <cell r="AD7">
            <v>17396529</v>
          </cell>
          <cell r="AE7">
            <v>17297136</v>
          </cell>
          <cell r="AF7">
            <v>12838763</v>
          </cell>
          <cell r="AG7">
            <v>10766457</v>
          </cell>
          <cell r="AI7">
            <v>17330886</v>
          </cell>
        </row>
        <row r="8">
          <cell r="I8">
            <v>18514430</v>
          </cell>
          <cell r="J8">
            <v>17972375</v>
          </cell>
          <cell r="K8">
            <v>25689303</v>
          </cell>
          <cell r="L8">
            <v>26761558</v>
          </cell>
          <cell r="M8">
            <v>29853422</v>
          </cell>
          <cell r="N8">
            <v>33831385</v>
          </cell>
          <cell r="O8">
            <v>14366496</v>
          </cell>
          <cell r="P8">
            <v>10864811</v>
          </cell>
          <cell r="Q8">
            <v>14245972</v>
          </cell>
          <cell r="R8">
            <v>15762758</v>
          </cell>
          <cell r="S8">
            <v>18809766</v>
          </cell>
          <cell r="T8">
            <v>16400307</v>
          </cell>
          <cell r="U8">
            <v>14931950</v>
          </cell>
          <cell r="V8">
            <v>12582492</v>
          </cell>
          <cell r="W8">
            <v>13396891</v>
          </cell>
          <cell r="X8">
            <v>17565875</v>
          </cell>
          <cell r="Y8">
            <v>21348543</v>
          </cell>
          <cell r="Z8">
            <v>20829018</v>
          </cell>
          <cell r="AA8">
            <v>14860809</v>
          </cell>
          <cell r="AB8">
            <v>10809454</v>
          </cell>
          <cell r="AC8">
            <v>12987125</v>
          </cell>
          <cell r="AD8">
            <v>19771127</v>
          </cell>
          <cell r="AE8">
            <v>19730345</v>
          </cell>
          <cell r="AF8">
            <v>15298082</v>
          </cell>
          <cell r="AG8">
            <v>11910798</v>
          </cell>
          <cell r="AI8">
            <v>17972375</v>
          </cell>
        </row>
        <row r="9">
          <cell r="I9">
            <v>18364535</v>
          </cell>
          <cell r="J9">
            <v>17665981</v>
          </cell>
          <cell r="K9">
            <v>26036108</v>
          </cell>
          <cell r="L9">
            <v>27681899</v>
          </cell>
          <cell r="M9">
            <v>30347903</v>
          </cell>
          <cell r="N9">
            <v>34141143</v>
          </cell>
          <cell r="O9">
            <v>15451364</v>
          </cell>
          <cell r="P9">
            <v>11758584</v>
          </cell>
          <cell r="Q9">
            <v>15398898</v>
          </cell>
          <cell r="R9">
            <v>16798212</v>
          </cell>
          <cell r="S9">
            <v>20785924</v>
          </cell>
          <cell r="T9">
            <v>18447053</v>
          </cell>
          <cell r="U9">
            <v>16205823</v>
          </cell>
          <cell r="V9">
            <v>12808130</v>
          </cell>
          <cell r="W9">
            <v>14653462</v>
          </cell>
          <cell r="X9">
            <v>17918269</v>
          </cell>
          <cell r="Y9">
            <v>22528293</v>
          </cell>
          <cell r="Z9">
            <v>21931952</v>
          </cell>
          <cell r="AA9">
            <v>15744047</v>
          </cell>
          <cell r="AB9">
            <v>11231714</v>
          </cell>
          <cell r="AC9">
            <v>13134091</v>
          </cell>
          <cell r="AD9">
            <v>20852753</v>
          </cell>
          <cell r="AE9">
            <v>20159937</v>
          </cell>
          <cell r="AF9">
            <v>17173156</v>
          </cell>
          <cell r="AG9">
            <v>12006365</v>
          </cell>
          <cell r="AI9">
            <v>17665981</v>
          </cell>
        </row>
        <row r="10">
          <cell r="I10">
            <v>18294682</v>
          </cell>
          <cell r="J10">
            <v>16493000</v>
          </cell>
          <cell r="K10">
            <v>23791733</v>
          </cell>
          <cell r="L10">
            <v>25767479</v>
          </cell>
          <cell r="M10">
            <v>27713934</v>
          </cell>
          <cell r="N10">
            <v>30603190</v>
          </cell>
          <cell r="O10">
            <v>14907911</v>
          </cell>
          <cell r="P10">
            <v>11180142</v>
          </cell>
          <cell r="Q10">
            <v>14455761</v>
          </cell>
          <cell r="R10">
            <v>15737161</v>
          </cell>
          <cell r="S10">
            <v>18684232</v>
          </cell>
          <cell r="T10">
            <v>18029325</v>
          </cell>
          <cell r="U10">
            <v>15354369</v>
          </cell>
          <cell r="V10">
            <v>12293760</v>
          </cell>
          <cell r="W10">
            <v>14509946</v>
          </cell>
          <cell r="X10">
            <v>16658504</v>
          </cell>
          <cell r="Y10">
            <v>20997385</v>
          </cell>
          <cell r="Z10">
            <v>21100916</v>
          </cell>
          <cell r="AA10">
            <v>15134740</v>
          </cell>
          <cell r="AB10">
            <v>10931946</v>
          </cell>
          <cell r="AC10">
            <v>12559674</v>
          </cell>
          <cell r="AD10">
            <v>19122766</v>
          </cell>
          <cell r="AE10">
            <v>17557816</v>
          </cell>
          <cell r="AF10">
            <v>16986002</v>
          </cell>
          <cell r="AG10">
            <v>10988377</v>
          </cell>
          <cell r="AI10">
            <v>16493000</v>
          </cell>
        </row>
        <row r="11">
          <cell r="I11">
            <v>19399210</v>
          </cell>
          <cell r="J11">
            <v>17325272</v>
          </cell>
          <cell r="K11">
            <v>23892859</v>
          </cell>
          <cell r="L11">
            <v>27421692</v>
          </cell>
          <cell r="M11">
            <v>30236317</v>
          </cell>
          <cell r="N11">
            <v>32037487</v>
          </cell>
          <cell r="O11">
            <v>14547356</v>
          </cell>
          <cell r="P11">
            <v>10171203</v>
          </cell>
          <cell r="Q11">
            <v>12868422</v>
          </cell>
          <cell r="R11">
            <v>15343755</v>
          </cell>
          <cell r="S11">
            <v>16903062</v>
          </cell>
          <cell r="T11">
            <v>17622341</v>
          </cell>
          <cell r="U11">
            <v>14691556</v>
          </cell>
          <cell r="V11">
            <v>11000274</v>
          </cell>
          <cell r="W11">
            <v>15023466</v>
          </cell>
          <cell r="X11">
            <v>16900332</v>
          </cell>
          <cell r="Y11">
            <v>21688079</v>
          </cell>
          <cell r="Z11">
            <v>21855797</v>
          </cell>
          <cell r="AA11">
            <v>15367318</v>
          </cell>
          <cell r="AB11">
            <v>10865223</v>
          </cell>
          <cell r="AC11">
            <v>12282092</v>
          </cell>
          <cell r="AD11">
            <v>19538739</v>
          </cell>
          <cell r="AE11">
            <v>17627839</v>
          </cell>
          <cell r="AF11">
            <v>17506120</v>
          </cell>
          <cell r="AG11">
            <v>11661450</v>
          </cell>
          <cell r="AI11">
            <v>17325272</v>
          </cell>
        </row>
        <row r="12">
          <cell r="I12">
            <v>20185584</v>
          </cell>
          <cell r="J12">
            <v>17833549</v>
          </cell>
          <cell r="K12">
            <v>23342097</v>
          </cell>
          <cell r="L12">
            <v>27609233</v>
          </cell>
          <cell r="M12">
            <v>30809083</v>
          </cell>
          <cell r="N12">
            <v>33077177</v>
          </cell>
          <cell r="O12">
            <v>16038463</v>
          </cell>
          <cell r="P12">
            <v>11157089</v>
          </cell>
          <cell r="Q12">
            <v>13193614</v>
          </cell>
          <cell r="R12">
            <v>16741968</v>
          </cell>
          <cell r="S12">
            <v>18323013</v>
          </cell>
          <cell r="T12">
            <v>18976741</v>
          </cell>
          <cell r="U12">
            <v>16238150</v>
          </cell>
          <cell r="V12">
            <v>12240567</v>
          </cell>
          <cell r="W12">
            <v>15357543</v>
          </cell>
          <cell r="X12">
            <v>17090209</v>
          </cell>
          <cell r="Y12">
            <v>22893176</v>
          </cell>
          <cell r="Z12">
            <v>23399983</v>
          </cell>
          <cell r="AA12">
            <v>17303464</v>
          </cell>
          <cell r="AB12">
            <v>11394833</v>
          </cell>
          <cell r="AC12">
            <v>12449446</v>
          </cell>
          <cell r="AD12">
            <v>20997294</v>
          </cell>
          <cell r="AE12">
            <v>18760203</v>
          </cell>
          <cell r="AF12">
            <v>19255456</v>
          </cell>
          <cell r="AG12">
            <v>12613293</v>
          </cell>
          <cell r="AI12">
            <v>17833549</v>
          </cell>
        </row>
        <row r="13">
          <cell r="I13">
            <v>20089624</v>
          </cell>
          <cell r="J13">
            <v>18270758</v>
          </cell>
          <cell r="K13">
            <v>23673881</v>
          </cell>
          <cell r="L13">
            <v>27857094</v>
          </cell>
          <cell r="M13">
            <v>31427803</v>
          </cell>
          <cell r="N13">
            <v>33668586</v>
          </cell>
          <cell r="O13">
            <v>15795055</v>
          </cell>
          <cell r="P13">
            <v>11227960</v>
          </cell>
          <cell r="Q13">
            <v>12320619</v>
          </cell>
          <cell r="R13">
            <v>16239590</v>
          </cell>
          <cell r="S13">
            <v>17348266</v>
          </cell>
          <cell r="T13">
            <v>18537322</v>
          </cell>
          <cell r="U13">
            <v>15053779</v>
          </cell>
          <cell r="V13">
            <v>12216853</v>
          </cell>
          <cell r="W13">
            <v>14396689</v>
          </cell>
          <cell r="X13">
            <v>16638801</v>
          </cell>
          <cell r="Y13">
            <v>21604004</v>
          </cell>
          <cell r="Z13">
            <v>22020020</v>
          </cell>
          <cell r="AA13">
            <v>16230824</v>
          </cell>
          <cell r="AB13">
            <v>10752937</v>
          </cell>
          <cell r="AC13">
            <v>12290090</v>
          </cell>
          <cell r="AD13">
            <v>18073420</v>
          </cell>
          <cell r="AE13">
            <v>16970066</v>
          </cell>
          <cell r="AF13">
            <v>17330034</v>
          </cell>
          <cell r="AG13">
            <v>11001504</v>
          </cell>
          <cell r="AI13">
            <v>18270758</v>
          </cell>
        </row>
        <row r="14">
          <cell r="I14">
            <v>21238591</v>
          </cell>
          <cell r="J14">
            <v>19053109</v>
          </cell>
          <cell r="K14">
            <v>25513124</v>
          </cell>
          <cell r="L14">
            <v>30879605</v>
          </cell>
          <cell r="M14">
            <v>34496115</v>
          </cell>
          <cell r="N14">
            <v>36690031</v>
          </cell>
          <cell r="O14">
            <v>18645715</v>
          </cell>
          <cell r="P14">
            <v>12007240</v>
          </cell>
          <cell r="Q14">
            <v>12842785</v>
          </cell>
          <cell r="R14">
            <v>16743603</v>
          </cell>
          <cell r="S14">
            <v>17274332</v>
          </cell>
          <cell r="T14">
            <v>19157787</v>
          </cell>
          <cell r="U14">
            <v>15148452</v>
          </cell>
          <cell r="V14">
            <v>12213485</v>
          </cell>
          <cell r="W14">
            <v>16738913</v>
          </cell>
          <cell r="X14">
            <v>18077244</v>
          </cell>
          <cell r="Y14">
            <v>24659988</v>
          </cell>
          <cell r="Z14">
            <v>25828088</v>
          </cell>
          <cell r="AA14">
            <v>18142804</v>
          </cell>
          <cell r="AB14">
            <v>12007954</v>
          </cell>
          <cell r="AC14">
            <v>12798626</v>
          </cell>
          <cell r="AD14">
            <v>19566545</v>
          </cell>
          <cell r="AE14">
            <v>18686190</v>
          </cell>
          <cell r="AF14">
            <v>19830685</v>
          </cell>
          <cell r="AG14">
            <v>12337701</v>
          </cell>
          <cell r="AI14">
            <v>19053109</v>
          </cell>
        </row>
        <row r="15">
          <cell r="I15">
            <v>18611784</v>
          </cell>
          <cell r="J15">
            <v>15942471</v>
          </cell>
          <cell r="K15">
            <v>19791685</v>
          </cell>
          <cell r="L15">
            <v>25557335</v>
          </cell>
          <cell r="M15">
            <v>27948675</v>
          </cell>
          <cell r="N15">
            <v>29582208</v>
          </cell>
          <cell r="O15">
            <v>16938757</v>
          </cell>
          <cell r="P15">
            <v>9876778</v>
          </cell>
          <cell r="Q15">
            <v>10199405</v>
          </cell>
          <cell r="R15">
            <v>14169609</v>
          </cell>
          <cell r="S15">
            <v>14130212</v>
          </cell>
          <cell r="T15">
            <v>16599946</v>
          </cell>
          <cell r="U15">
            <v>13330909</v>
          </cell>
          <cell r="V15">
            <v>9948642</v>
          </cell>
          <cell r="W15">
            <v>13184727</v>
          </cell>
          <cell r="X15">
            <v>13685781</v>
          </cell>
          <cell r="Y15">
            <v>18481078</v>
          </cell>
          <cell r="Z15">
            <v>20019182</v>
          </cell>
          <cell r="AA15">
            <v>13972063</v>
          </cell>
          <cell r="AB15">
            <v>9515446</v>
          </cell>
          <cell r="AC15">
            <v>10259271</v>
          </cell>
          <cell r="AD15">
            <v>15435111</v>
          </cell>
          <cell r="AE15">
            <v>14405058</v>
          </cell>
          <cell r="AF15">
            <v>15798567</v>
          </cell>
          <cell r="AG15">
            <v>9675524</v>
          </cell>
          <cell r="AI15">
            <v>15942471</v>
          </cell>
        </row>
        <row r="16">
          <cell r="I16">
            <v>21216951</v>
          </cell>
          <cell r="J16">
            <v>17649664</v>
          </cell>
          <cell r="K16">
            <v>20714505</v>
          </cell>
          <cell r="L16">
            <v>27774819</v>
          </cell>
          <cell r="M16">
            <v>31179329</v>
          </cell>
          <cell r="N16">
            <v>31991837</v>
          </cell>
          <cell r="O16">
            <v>24176383</v>
          </cell>
          <cell r="P16">
            <v>10518634</v>
          </cell>
          <cell r="Q16">
            <v>11189063</v>
          </cell>
          <cell r="R16">
            <v>15475165</v>
          </cell>
          <cell r="S16">
            <v>15186812</v>
          </cell>
          <cell r="T16">
            <v>17403273</v>
          </cell>
          <cell r="U16">
            <v>14876841</v>
          </cell>
          <cell r="V16">
            <v>11035869</v>
          </cell>
          <cell r="W16">
            <v>13742012</v>
          </cell>
          <cell r="X16">
            <v>14996049</v>
          </cell>
          <cell r="Y16">
            <v>20061159</v>
          </cell>
          <cell r="Z16">
            <v>21092887</v>
          </cell>
          <cell r="AA16">
            <v>15526012</v>
          </cell>
          <cell r="AB16">
            <v>10531456</v>
          </cell>
          <cell r="AC16">
            <v>10967302</v>
          </cell>
          <cell r="AD16">
            <v>18499463</v>
          </cell>
          <cell r="AE16">
            <v>16295867</v>
          </cell>
          <cell r="AF16">
            <v>17277299</v>
          </cell>
          <cell r="AG16">
            <v>11470948</v>
          </cell>
          <cell r="AI16">
            <v>17649664</v>
          </cell>
        </row>
        <row r="17">
          <cell r="I17">
            <v>23378375</v>
          </cell>
          <cell r="J17">
            <v>20169472</v>
          </cell>
          <cell r="K17">
            <v>22165830</v>
          </cell>
          <cell r="L17">
            <v>31084073</v>
          </cell>
          <cell r="M17">
            <v>35400773</v>
          </cell>
          <cell r="N17">
            <v>36057255</v>
          </cell>
          <cell r="O17">
            <v>27519089</v>
          </cell>
          <cell r="P17">
            <v>11991313</v>
          </cell>
          <cell r="Q17">
            <v>12303621</v>
          </cell>
          <cell r="R17">
            <v>17328729</v>
          </cell>
          <cell r="S17">
            <v>17082992</v>
          </cell>
          <cell r="T17">
            <v>19745272</v>
          </cell>
          <cell r="U17">
            <v>16941888</v>
          </cell>
          <cell r="V17">
            <v>12573270</v>
          </cell>
          <cell r="W17">
            <v>15128491</v>
          </cell>
          <cell r="X17">
            <v>16941413</v>
          </cell>
          <cell r="Y17">
            <v>23347508</v>
          </cell>
          <cell r="Z17">
            <v>23730991</v>
          </cell>
          <cell r="AA17">
            <v>18432753</v>
          </cell>
          <cell r="AB17">
            <v>11709907</v>
          </cell>
          <cell r="AC17">
            <v>11564620</v>
          </cell>
          <cell r="AD17">
            <v>18196632</v>
          </cell>
          <cell r="AE17">
            <v>17093221</v>
          </cell>
          <cell r="AF17">
            <v>18546169</v>
          </cell>
          <cell r="AG17">
            <v>12416396</v>
          </cell>
          <cell r="AI17">
            <v>20169472</v>
          </cell>
        </row>
        <row r="18">
          <cell r="I18">
            <v>24607757</v>
          </cell>
          <cell r="J18">
            <v>21180750</v>
          </cell>
          <cell r="K18">
            <v>23506165</v>
          </cell>
          <cell r="L18">
            <v>32604130</v>
          </cell>
          <cell r="M18">
            <v>36686938</v>
          </cell>
          <cell r="N18">
            <v>38967501</v>
          </cell>
          <cell r="O18">
            <v>28917910</v>
          </cell>
          <cell r="P18">
            <v>13870763</v>
          </cell>
          <cell r="Q18">
            <v>13582952</v>
          </cell>
          <cell r="R18">
            <v>19475107</v>
          </cell>
          <cell r="S18">
            <v>18570132</v>
          </cell>
          <cell r="T18">
            <v>21581462</v>
          </cell>
          <cell r="U18">
            <v>18686124</v>
          </cell>
          <cell r="V18">
            <v>14047494</v>
          </cell>
          <cell r="W18">
            <v>16505707</v>
          </cell>
          <cell r="X18">
            <v>18687125</v>
          </cell>
          <cell r="Y18">
            <v>27070588</v>
          </cell>
          <cell r="Z18">
            <v>27484575</v>
          </cell>
          <cell r="AA18">
            <v>21068780</v>
          </cell>
          <cell r="AB18">
            <v>13902381</v>
          </cell>
          <cell r="AC18">
            <v>12816132</v>
          </cell>
          <cell r="AD18">
            <v>19497208</v>
          </cell>
          <cell r="AE18">
            <v>19907141</v>
          </cell>
          <cell r="AF18">
            <v>20447546</v>
          </cell>
          <cell r="AG18">
            <v>13482944</v>
          </cell>
          <cell r="AI18">
            <v>21180750</v>
          </cell>
        </row>
        <row r="19">
          <cell r="I19">
            <v>21833338</v>
          </cell>
          <cell r="J19">
            <v>18068049</v>
          </cell>
          <cell r="K19">
            <v>20133169</v>
          </cell>
          <cell r="L19">
            <v>27552321</v>
          </cell>
          <cell r="M19">
            <v>29780765</v>
          </cell>
          <cell r="N19">
            <v>33336113</v>
          </cell>
          <cell r="O19">
            <v>25285645</v>
          </cell>
          <cell r="P19">
            <v>11779392</v>
          </cell>
          <cell r="Q19">
            <v>11326363</v>
          </cell>
          <cell r="R19">
            <v>16360498</v>
          </cell>
          <cell r="S19">
            <v>15385539</v>
          </cell>
          <cell r="T19">
            <v>18642939</v>
          </cell>
          <cell r="U19">
            <v>16043366</v>
          </cell>
          <cell r="V19">
            <v>12042184</v>
          </cell>
          <cell r="W19">
            <v>14388236</v>
          </cell>
          <cell r="X19">
            <v>15026539</v>
          </cell>
          <cell r="Y19">
            <v>20783273</v>
          </cell>
          <cell r="Z19">
            <v>22656449</v>
          </cell>
          <cell r="AA19">
            <v>17450519</v>
          </cell>
          <cell r="AB19">
            <v>11980317</v>
          </cell>
          <cell r="AC19">
            <v>11001419</v>
          </cell>
          <cell r="AD19">
            <v>17494218</v>
          </cell>
          <cell r="AE19">
            <v>17885716</v>
          </cell>
          <cell r="AF19">
            <v>19655535</v>
          </cell>
          <cell r="AG19">
            <v>12393091</v>
          </cell>
          <cell r="AI19">
            <v>18068049</v>
          </cell>
        </row>
        <row r="20">
          <cell r="I20">
            <v>22951784</v>
          </cell>
          <cell r="J20">
            <v>19411871</v>
          </cell>
          <cell r="K20">
            <v>20807639</v>
          </cell>
          <cell r="L20">
            <v>30167151</v>
          </cell>
          <cell r="M20">
            <v>31944115</v>
          </cell>
          <cell r="N20">
            <v>35717680</v>
          </cell>
          <cell r="O20">
            <v>27733142</v>
          </cell>
          <cell r="P20">
            <v>13416106</v>
          </cell>
          <cell r="Q20">
            <v>13149263</v>
          </cell>
          <cell r="R20">
            <v>18558623</v>
          </cell>
          <cell r="S20">
            <v>16928547</v>
          </cell>
          <cell r="T20">
            <v>20796158</v>
          </cell>
          <cell r="U20">
            <v>17856625</v>
          </cell>
          <cell r="V20">
            <v>14167557</v>
          </cell>
          <cell r="W20">
            <v>15580286</v>
          </cell>
          <cell r="X20">
            <v>16243665</v>
          </cell>
          <cell r="Y20">
            <v>22645263</v>
          </cell>
          <cell r="Z20">
            <v>24651428</v>
          </cell>
          <cell r="AA20">
            <v>18870341</v>
          </cell>
          <cell r="AB20">
            <v>12923158</v>
          </cell>
          <cell r="AC20">
            <v>11710680</v>
          </cell>
          <cell r="AD20">
            <v>17207065</v>
          </cell>
          <cell r="AE20">
            <v>17989017</v>
          </cell>
          <cell r="AF20">
            <v>19424425</v>
          </cell>
          <cell r="AG20">
            <v>12740393</v>
          </cell>
          <cell r="AI20">
            <v>19411871</v>
          </cell>
        </row>
        <row r="21">
          <cell r="I21">
            <v>21888126</v>
          </cell>
          <cell r="J21">
            <v>17634052</v>
          </cell>
          <cell r="K21">
            <v>18095187</v>
          </cell>
          <cell r="L21">
            <v>26379242</v>
          </cell>
          <cell r="M21">
            <v>28265497</v>
          </cell>
          <cell r="N21">
            <v>31538829</v>
          </cell>
          <cell r="O21">
            <v>25742995</v>
          </cell>
          <cell r="P21">
            <v>11930014</v>
          </cell>
          <cell r="Q21">
            <v>11465037</v>
          </cell>
          <cell r="R21">
            <v>16668360</v>
          </cell>
          <cell r="S21">
            <v>15579112</v>
          </cell>
          <cell r="T21">
            <v>18507395</v>
          </cell>
          <cell r="U21">
            <v>16985594</v>
          </cell>
          <cell r="V21">
            <v>12702656</v>
          </cell>
          <cell r="W21">
            <v>13319816</v>
          </cell>
          <cell r="X21">
            <v>14962295</v>
          </cell>
          <cell r="Y21">
            <v>20477547</v>
          </cell>
          <cell r="Z21">
            <v>22202238</v>
          </cell>
          <cell r="AA21">
            <v>17881900</v>
          </cell>
          <cell r="AB21">
            <v>11849060</v>
          </cell>
          <cell r="AC21">
            <v>10955859</v>
          </cell>
          <cell r="AD21">
            <v>16276757</v>
          </cell>
          <cell r="AE21">
            <v>17345162</v>
          </cell>
          <cell r="AF21">
            <v>18416413</v>
          </cell>
          <cell r="AG21">
            <v>12368439</v>
          </cell>
          <cell r="AI21">
            <v>17634052</v>
          </cell>
        </row>
        <row r="22">
          <cell r="I22">
            <v>20613217</v>
          </cell>
          <cell r="J22">
            <v>16998655</v>
          </cell>
          <cell r="K22">
            <v>16157382</v>
          </cell>
          <cell r="L22">
            <v>24053933</v>
          </cell>
          <cell r="M22">
            <v>25833664</v>
          </cell>
          <cell r="N22">
            <v>28353989</v>
          </cell>
          <cell r="O22">
            <v>25792134</v>
          </cell>
          <cell r="P22">
            <v>10838399</v>
          </cell>
          <cell r="Q22">
            <v>10210886</v>
          </cell>
          <cell r="R22">
            <v>15160538</v>
          </cell>
          <cell r="S22">
            <v>14900295</v>
          </cell>
          <cell r="T22">
            <v>17906550</v>
          </cell>
          <cell r="U22">
            <v>15642548</v>
          </cell>
          <cell r="V22">
            <v>12755454</v>
          </cell>
          <cell r="W22">
            <v>11528943</v>
          </cell>
          <cell r="X22">
            <v>13371172</v>
          </cell>
          <cell r="Y22">
            <v>17788491</v>
          </cell>
          <cell r="Z22">
            <v>19228758</v>
          </cell>
          <cell r="AA22">
            <v>16155197</v>
          </cell>
          <cell r="AB22">
            <v>10572797</v>
          </cell>
          <cell r="AC22">
            <v>9240821</v>
          </cell>
          <cell r="AD22">
            <v>14524703</v>
          </cell>
          <cell r="AE22">
            <v>15538917</v>
          </cell>
          <cell r="AF22">
            <v>16595533</v>
          </cell>
          <cell r="AG22">
            <v>11175324</v>
          </cell>
          <cell r="AI22">
            <v>16998655</v>
          </cell>
        </row>
        <row r="23">
          <cell r="I23">
            <v>22385815</v>
          </cell>
          <cell r="J23">
            <v>18002891</v>
          </cell>
          <cell r="K23">
            <v>18324510</v>
          </cell>
          <cell r="L23">
            <v>26815484</v>
          </cell>
          <cell r="M23">
            <v>28428514</v>
          </cell>
          <cell r="N23">
            <v>32583055</v>
          </cell>
          <cell r="O23">
            <v>29750127</v>
          </cell>
          <cell r="P23">
            <v>11015126</v>
          </cell>
          <cell r="Q23">
            <v>9995619</v>
          </cell>
          <cell r="R23">
            <v>14043421</v>
          </cell>
          <cell r="S23">
            <v>13478086</v>
          </cell>
          <cell r="T23">
            <v>16488520</v>
          </cell>
          <cell r="U23">
            <v>14234688</v>
          </cell>
          <cell r="V23">
            <v>11846440</v>
          </cell>
          <cell r="W23">
            <v>11273084</v>
          </cell>
          <cell r="X23">
            <v>12039305</v>
          </cell>
          <cell r="Y23">
            <v>16960432</v>
          </cell>
          <cell r="Z23">
            <v>18509646</v>
          </cell>
          <cell r="AA23">
            <v>16449183</v>
          </cell>
          <cell r="AB23">
            <v>10130262</v>
          </cell>
          <cell r="AC23">
            <v>8881668</v>
          </cell>
          <cell r="AD23">
            <v>13193725</v>
          </cell>
          <cell r="AE23">
            <v>15568058</v>
          </cell>
          <cell r="AF23">
            <v>15933970</v>
          </cell>
          <cell r="AG23">
            <v>10664202</v>
          </cell>
          <cell r="AI23">
            <v>18002891</v>
          </cell>
        </row>
        <row r="24">
          <cell r="I24">
            <v>23768453</v>
          </cell>
          <cell r="J24">
            <v>18324936</v>
          </cell>
          <cell r="K24">
            <v>18878512</v>
          </cell>
          <cell r="L24">
            <v>27914337</v>
          </cell>
          <cell r="M24">
            <v>28601804</v>
          </cell>
          <cell r="N24">
            <v>30245910</v>
          </cell>
          <cell r="O24">
            <v>34004571</v>
          </cell>
          <cell r="P24">
            <v>12110411</v>
          </cell>
          <cell r="Q24">
            <v>11083438</v>
          </cell>
          <cell r="R24">
            <v>15343897</v>
          </cell>
          <cell r="S24">
            <v>14969635</v>
          </cell>
          <cell r="T24">
            <v>18666262</v>
          </cell>
          <cell r="U24">
            <v>15481292</v>
          </cell>
          <cell r="V24">
            <v>13284906</v>
          </cell>
          <cell r="W24">
            <v>13017475</v>
          </cell>
          <cell r="X24">
            <v>14829091</v>
          </cell>
          <cell r="Y24">
            <v>19995455</v>
          </cell>
          <cell r="Z24">
            <v>21889789</v>
          </cell>
          <cell r="AA24">
            <v>21078236</v>
          </cell>
          <cell r="AB24">
            <v>12597025</v>
          </cell>
          <cell r="AC24">
            <v>10657458</v>
          </cell>
          <cell r="AD24">
            <v>15495317</v>
          </cell>
          <cell r="AE24">
            <v>18465017</v>
          </cell>
          <cell r="AF24">
            <v>19517840</v>
          </cell>
          <cell r="AG24">
            <v>13204631</v>
          </cell>
          <cell r="AI24">
            <v>18324936</v>
          </cell>
        </row>
        <row r="25">
          <cell r="I25">
            <v>24439188</v>
          </cell>
          <cell r="J25">
            <v>17511077</v>
          </cell>
          <cell r="K25">
            <v>17029407</v>
          </cell>
          <cell r="L25">
            <v>28478482</v>
          </cell>
          <cell r="M25">
            <v>27331599</v>
          </cell>
          <cell r="N25">
            <v>28501886</v>
          </cell>
          <cell r="O25">
            <v>33601427</v>
          </cell>
          <cell r="P25">
            <v>11959891</v>
          </cell>
          <cell r="Q25">
            <v>10532270</v>
          </cell>
          <cell r="R25">
            <v>14568011</v>
          </cell>
          <cell r="S25">
            <v>14826348</v>
          </cell>
          <cell r="T25">
            <v>17824894</v>
          </cell>
          <cell r="U25">
            <v>15308585</v>
          </cell>
          <cell r="V25">
            <v>13515660</v>
          </cell>
          <cell r="W25">
            <v>12224629</v>
          </cell>
          <cell r="X25">
            <v>13139205</v>
          </cell>
          <cell r="Y25">
            <v>17481987</v>
          </cell>
          <cell r="Z25">
            <v>18778989</v>
          </cell>
          <cell r="AA25">
            <v>19411614</v>
          </cell>
          <cell r="AB25">
            <v>11166811</v>
          </cell>
          <cell r="AC25">
            <v>9837087</v>
          </cell>
          <cell r="AD25">
            <v>12908804</v>
          </cell>
          <cell r="AE25">
            <v>15714402</v>
          </cell>
          <cell r="AF25">
            <v>16934052</v>
          </cell>
          <cell r="AG25">
            <v>11407471</v>
          </cell>
          <cell r="AI25">
            <v>17511077</v>
          </cell>
        </row>
        <row r="26">
          <cell r="I26">
            <v>25531345</v>
          </cell>
          <cell r="J26">
            <v>18272305</v>
          </cell>
          <cell r="K26">
            <v>17316767</v>
          </cell>
          <cell r="L26">
            <v>27781708</v>
          </cell>
          <cell r="M26">
            <v>27063565</v>
          </cell>
          <cell r="N26">
            <v>28185379</v>
          </cell>
          <cell r="O26">
            <v>33781911</v>
          </cell>
          <cell r="P26">
            <v>12694146</v>
          </cell>
          <cell r="Q26">
            <v>10383914</v>
          </cell>
          <cell r="R26">
            <v>14623475</v>
          </cell>
          <cell r="S26">
            <v>15009371</v>
          </cell>
          <cell r="T26">
            <v>17262900</v>
          </cell>
          <cell r="U26">
            <v>15317205</v>
          </cell>
          <cell r="V26">
            <v>13779509</v>
          </cell>
          <cell r="W26">
            <v>11676072</v>
          </cell>
          <cell r="X26">
            <v>14190620</v>
          </cell>
          <cell r="Y26">
            <v>17494035</v>
          </cell>
          <cell r="Z26">
            <v>19438585</v>
          </cell>
          <cell r="AA26">
            <v>19754435</v>
          </cell>
          <cell r="AB26">
            <v>12287763</v>
          </cell>
          <cell r="AC26">
            <v>10314537</v>
          </cell>
          <cell r="AD26">
            <v>14287966</v>
          </cell>
          <cell r="AE26">
            <v>17503912</v>
          </cell>
          <cell r="AF26">
            <v>18113141</v>
          </cell>
          <cell r="AG26">
            <v>13059981</v>
          </cell>
          <cell r="AI26">
            <v>18272305</v>
          </cell>
        </row>
        <row r="28">
          <cell r="I28">
            <v>-6919</v>
          </cell>
          <cell r="J28">
            <v>-1060</v>
          </cell>
          <cell r="K28">
            <v>-6630</v>
          </cell>
          <cell r="L28">
            <v>-7045</v>
          </cell>
          <cell r="M28">
            <v>-1203</v>
          </cell>
          <cell r="N28">
            <v>-5321</v>
          </cell>
          <cell r="O28">
            <v>6642960</v>
          </cell>
          <cell r="P28">
            <v>4727179</v>
          </cell>
          <cell r="Q28">
            <v>5531909</v>
          </cell>
          <cell r="R28">
            <v>6303777</v>
          </cell>
          <cell r="S28">
            <v>7518316</v>
          </cell>
          <cell r="T28">
            <v>6447945</v>
          </cell>
          <cell r="U28">
            <v>5807807</v>
          </cell>
          <cell r="V28">
            <v>5902180</v>
          </cell>
          <cell r="W28">
            <v>7280421</v>
          </cell>
          <cell r="X28">
            <v>10164211</v>
          </cell>
          <cell r="Y28">
            <v>11813648</v>
          </cell>
          <cell r="Z28">
            <v>11557377</v>
          </cell>
          <cell r="AA28">
            <v>7023995</v>
          </cell>
          <cell r="AB28">
            <v>4886732</v>
          </cell>
          <cell r="AC28">
            <v>5391094</v>
          </cell>
          <cell r="AD28">
            <v>6867066</v>
          </cell>
          <cell r="AE28">
            <v>6941282</v>
          </cell>
          <cell r="AF28">
            <v>5387138</v>
          </cell>
          <cell r="AG28">
            <v>4754657</v>
          </cell>
          <cell r="AI28">
            <v>-1060</v>
          </cell>
        </row>
        <row r="29">
          <cell r="I29">
            <v>0</v>
          </cell>
          <cell r="J29">
            <v>146</v>
          </cell>
          <cell r="K29">
            <v>130</v>
          </cell>
          <cell r="L29">
            <v>-846</v>
          </cell>
          <cell r="M29">
            <v>-5645</v>
          </cell>
          <cell r="N29">
            <v>-17527</v>
          </cell>
          <cell r="O29">
            <v>7909363</v>
          </cell>
          <cell r="P29">
            <v>5321473</v>
          </cell>
          <cell r="Q29">
            <v>6475081</v>
          </cell>
          <cell r="R29">
            <v>7105572</v>
          </cell>
          <cell r="S29">
            <v>8317374</v>
          </cell>
          <cell r="T29">
            <v>7202866</v>
          </cell>
          <cell r="U29">
            <v>6444879</v>
          </cell>
          <cell r="V29">
            <v>6717608</v>
          </cell>
          <cell r="W29">
            <v>7929816</v>
          </cell>
          <cell r="X29">
            <v>10718108</v>
          </cell>
          <cell r="Y29">
            <v>13215708</v>
          </cell>
          <cell r="Z29">
            <v>12540430</v>
          </cell>
          <cell r="AA29">
            <v>8201971</v>
          </cell>
          <cell r="AB29">
            <v>5584335</v>
          </cell>
          <cell r="AC29">
            <v>6071789</v>
          </cell>
          <cell r="AD29">
            <v>8332832</v>
          </cell>
          <cell r="AE29">
            <v>8450064</v>
          </cell>
          <cell r="AF29">
            <v>6633994</v>
          </cell>
          <cell r="AG29">
            <v>5562879</v>
          </cell>
          <cell r="AI29">
            <v>146</v>
          </cell>
        </row>
        <row r="30">
          <cell r="I30">
            <v>-360</v>
          </cell>
          <cell r="J30">
            <v>-400</v>
          </cell>
          <cell r="K30">
            <v>209</v>
          </cell>
          <cell r="L30">
            <v>100</v>
          </cell>
          <cell r="M30">
            <v>3</v>
          </cell>
          <cell r="N30">
            <v>-11302</v>
          </cell>
          <cell r="O30">
            <v>6880161</v>
          </cell>
          <cell r="P30">
            <v>4737672</v>
          </cell>
          <cell r="Q30">
            <v>5469349</v>
          </cell>
          <cell r="R30">
            <v>5824846</v>
          </cell>
          <cell r="S30">
            <v>6791944</v>
          </cell>
          <cell r="T30">
            <v>6310463</v>
          </cell>
          <cell r="U30">
            <v>5563490</v>
          </cell>
          <cell r="V30">
            <v>6044849</v>
          </cell>
          <cell r="W30">
            <v>6831420</v>
          </cell>
          <cell r="X30">
            <v>8920798</v>
          </cell>
          <cell r="Y30">
            <v>11279915</v>
          </cell>
          <cell r="Z30">
            <v>11051690</v>
          </cell>
          <cell r="AA30">
            <v>7221992</v>
          </cell>
          <cell r="AB30">
            <v>4829456</v>
          </cell>
          <cell r="AC30">
            <v>4974841</v>
          </cell>
          <cell r="AD30">
            <v>7004878</v>
          </cell>
          <cell r="AE30">
            <v>6867218</v>
          </cell>
          <cell r="AF30">
            <v>6220868</v>
          </cell>
          <cell r="AG30">
            <v>4574372</v>
          </cell>
          <cell r="AI30">
            <v>-400</v>
          </cell>
        </row>
        <row r="31">
          <cell r="I31">
            <v>0</v>
          </cell>
          <cell r="J31">
            <v>66</v>
          </cell>
          <cell r="K31">
            <v>57</v>
          </cell>
          <cell r="L31">
            <v>23</v>
          </cell>
          <cell r="M31">
            <v>-1692</v>
          </cell>
          <cell r="N31">
            <v>-7211</v>
          </cell>
          <cell r="O31">
            <v>6225487</v>
          </cell>
          <cell r="P31">
            <v>4175681</v>
          </cell>
          <cell r="Q31">
            <v>5089361</v>
          </cell>
          <cell r="R31">
            <v>5580328</v>
          </cell>
          <cell r="S31">
            <v>6437456</v>
          </cell>
          <cell r="T31">
            <v>6130105</v>
          </cell>
          <cell r="U31">
            <v>5419496</v>
          </cell>
          <cell r="V31">
            <v>4922980</v>
          </cell>
          <cell r="W31">
            <v>6328977</v>
          </cell>
          <cell r="X31">
            <v>7722667</v>
          </cell>
          <cell r="Y31">
            <v>9793356</v>
          </cell>
          <cell r="Z31">
            <v>9985505</v>
          </cell>
          <cell r="AA31">
            <v>6502904</v>
          </cell>
          <cell r="AB31">
            <v>4361673</v>
          </cell>
          <cell r="AC31">
            <v>4467734</v>
          </cell>
          <cell r="AD31">
            <v>6335542</v>
          </cell>
          <cell r="AE31">
            <v>6080264</v>
          </cell>
          <cell r="AF31">
            <v>5622805</v>
          </cell>
          <cell r="AG31">
            <v>4036742</v>
          </cell>
          <cell r="AI31">
            <v>66</v>
          </cell>
        </row>
        <row r="32">
          <cell r="I32">
            <v>0</v>
          </cell>
          <cell r="J32">
            <v>34</v>
          </cell>
          <cell r="K32">
            <v>0</v>
          </cell>
          <cell r="L32">
            <v>-27128</v>
          </cell>
          <cell r="M32">
            <v>-1338</v>
          </cell>
          <cell r="N32">
            <v>-6704</v>
          </cell>
          <cell r="O32">
            <v>8892227</v>
          </cell>
          <cell r="P32">
            <v>5602019</v>
          </cell>
          <cell r="Q32">
            <v>6220891</v>
          </cell>
          <cell r="R32">
            <v>7382625</v>
          </cell>
          <cell r="S32">
            <v>8025339</v>
          </cell>
          <cell r="T32">
            <v>8289065</v>
          </cell>
          <cell r="U32">
            <v>6968919</v>
          </cell>
          <cell r="V32">
            <v>5813450</v>
          </cell>
          <cell r="W32">
            <v>7991894</v>
          </cell>
          <cell r="X32">
            <v>9421048</v>
          </cell>
          <cell r="Y32">
            <v>12571268</v>
          </cell>
          <cell r="Z32">
            <v>12730812</v>
          </cell>
          <cell r="AA32">
            <v>8325179</v>
          </cell>
          <cell r="AB32">
            <v>5262839</v>
          </cell>
          <cell r="AC32">
            <v>5525475</v>
          </cell>
          <cell r="AD32">
            <v>7824875</v>
          </cell>
          <cell r="AE32">
            <v>7437712</v>
          </cell>
          <cell r="AF32">
            <v>7148986</v>
          </cell>
          <cell r="AG32">
            <v>5194114</v>
          </cell>
          <cell r="AI32">
            <v>34</v>
          </cell>
        </row>
        <row r="33">
          <cell r="I33">
            <v>14</v>
          </cell>
          <cell r="J33">
            <v>-14</v>
          </cell>
          <cell r="K33">
            <v>88</v>
          </cell>
          <cell r="L33">
            <v>-2767</v>
          </cell>
          <cell r="M33">
            <v>-76</v>
          </cell>
          <cell r="N33">
            <v>-10467</v>
          </cell>
          <cell r="O33">
            <v>7730456</v>
          </cell>
          <cell r="P33">
            <v>4861251</v>
          </cell>
          <cell r="Q33">
            <v>5321871</v>
          </cell>
          <cell r="R33">
            <v>6251391</v>
          </cell>
          <cell r="S33">
            <v>7039342</v>
          </cell>
          <cell r="T33">
            <v>7489780</v>
          </cell>
          <cell r="U33">
            <v>5852916</v>
          </cell>
          <cell r="V33">
            <v>5132761</v>
          </cell>
          <cell r="W33">
            <v>6391379</v>
          </cell>
          <cell r="X33">
            <v>7408083</v>
          </cell>
          <cell r="Y33">
            <v>10430216</v>
          </cell>
          <cell r="Z33">
            <v>10227146</v>
          </cell>
          <cell r="AA33">
            <v>7187608</v>
          </cell>
          <cell r="AB33">
            <v>4408861</v>
          </cell>
          <cell r="AC33">
            <v>4443603</v>
          </cell>
          <cell r="AD33">
            <v>6308025</v>
          </cell>
          <cell r="AE33">
            <v>5307926</v>
          </cell>
          <cell r="AF33">
            <v>5197472</v>
          </cell>
          <cell r="AG33">
            <v>3678691</v>
          </cell>
          <cell r="AI33">
            <v>-14</v>
          </cell>
        </row>
        <row r="34">
          <cell r="I34">
            <v>-14</v>
          </cell>
          <cell r="J34">
            <v>-25603</v>
          </cell>
          <cell r="K34">
            <v>-83</v>
          </cell>
          <cell r="L34">
            <v>0</v>
          </cell>
          <cell r="M34">
            <v>-16887</v>
          </cell>
          <cell r="N34">
            <v>-2797</v>
          </cell>
          <cell r="O34">
            <v>8148309</v>
          </cell>
          <cell r="P34">
            <v>5322219</v>
          </cell>
          <cell r="Q34">
            <v>5515347</v>
          </cell>
          <cell r="R34">
            <v>6960684</v>
          </cell>
          <cell r="S34">
            <v>7312886</v>
          </cell>
          <cell r="T34">
            <v>8277588</v>
          </cell>
          <cell r="U34">
            <v>6457737</v>
          </cell>
          <cell r="V34">
            <v>5944267</v>
          </cell>
          <cell r="W34">
            <v>7610138</v>
          </cell>
          <cell r="X34">
            <v>8765837</v>
          </cell>
          <cell r="Y34">
            <v>12349371</v>
          </cell>
          <cell r="Z34">
            <v>12160729</v>
          </cell>
          <cell r="AA34">
            <v>8614832</v>
          </cell>
          <cell r="AB34">
            <v>5098588</v>
          </cell>
          <cell r="AC34">
            <v>5007016</v>
          </cell>
          <cell r="AD34">
            <v>7949983</v>
          </cell>
          <cell r="AE34">
            <v>8213093</v>
          </cell>
          <cell r="AF34">
            <v>8051150</v>
          </cell>
          <cell r="AG34">
            <v>5511291</v>
          </cell>
          <cell r="AI34">
            <v>-25603</v>
          </cell>
        </row>
        <row r="35">
          <cell r="I35">
            <v>0</v>
          </cell>
          <cell r="J35">
            <v>107</v>
          </cell>
          <cell r="K35">
            <v>-1752</v>
          </cell>
          <cell r="L35">
            <v>0</v>
          </cell>
          <cell r="M35">
            <v>34</v>
          </cell>
          <cell r="N35">
            <v>-4619</v>
          </cell>
          <cell r="O35">
            <v>6898465</v>
          </cell>
          <cell r="P35">
            <v>5852083</v>
          </cell>
          <cell r="Q35">
            <v>6000732</v>
          </cell>
          <cell r="R35">
            <v>7436042</v>
          </cell>
          <cell r="S35">
            <v>7779406</v>
          </cell>
          <cell r="T35">
            <v>9148847</v>
          </cell>
          <cell r="U35">
            <v>7413544</v>
          </cell>
          <cell r="V35">
            <v>6679859</v>
          </cell>
          <cell r="W35">
            <v>8901091</v>
          </cell>
          <cell r="X35">
            <v>9937010</v>
          </cell>
          <cell r="Y35">
            <v>13848281</v>
          </cell>
          <cell r="Z35">
            <v>14567628</v>
          </cell>
          <cell r="AA35">
            <v>10106129</v>
          </cell>
          <cell r="AB35">
            <v>5995576</v>
          </cell>
          <cell r="AC35">
            <v>5879597</v>
          </cell>
          <cell r="AD35">
            <v>8308376</v>
          </cell>
          <cell r="AE35">
            <v>7944679</v>
          </cell>
          <cell r="AF35">
            <v>7946299</v>
          </cell>
          <cell r="AG35">
            <v>5567215</v>
          </cell>
          <cell r="AI35">
            <v>107</v>
          </cell>
        </row>
        <row r="36">
          <cell r="I36">
            <v>0</v>
          </cell>
          <cell r="J36">
            <v>-321</v>
          </cell>
          <cell r="K36">
            <v>-529</v>
          </cell>
          <cell r="L36">
            <v>5</v>
          </cell>
          <cell r="M36">
            <v>-20102</v>
          </cell>
          <cell r="N36">
            <v>-74</v>
          </cell>
          <cell r="O36">
            <v>4274983</v>
          </cell>
          <cell r="P36">
            <v>5106879</v>
          </cell>
          <cell r="Q36">
            <v>5097406</v>
          </cell>
          <cell r="R36">
            <v>6491247</v>
          </cell>
          <cell r="S36">
            <v>6726621</v>
          </cell>
          <cell r="T36">
            <v>7531022</v>
          </cell>
          <cell r="U36">
            <v>6181695</v>
          </cell>
          <cell r="V36">
            <v>4914045</v>
          </cell>
          <cell r="W36">
            <v>6936988</v>
          </cell>
          <cell r="X36">
            <v>7687878</v>
          </cell>
          <cell r="Y36">
            <v>10684128</v>
          </cell>
          <cell r="Z36">
            <v>11333305</v>
          </cell>
          <cell r="AA36">
            <v>7768608</v>
          </cell>
          <cell r="AB36">
            <v>4950697</v>
          </cell>
          <cell r="AC36">
            <v>4792258</v>
          </cell>
          <cell r="AD36">
            <v>6877801</v>
          </cell>
          <cell r="AE36">
            <v>6516363</v>
          </cell>
          <cell r="AF36">
            <v>6814218</v>
          </cell>
          <cell r="AG36">
            <v>4703044</v>
          </cell>
          <cell r="AI36">
            <v>-321</v>
          </cell>
        </row>
        <row r="37">
          <cell r="I37">
            <v>14</v>
          </cell>
          <cell r="J37">
            <v>147</v>
          </cell>
          <cell r="K37">
            <v>-732</v>
          </cell>
          <cell r="L37">
            <v>10</v>
          </cell>
          <cell r="M37">
            <v>-5076</v>
          </cell>
          <cell r="N37">
            <v>-1045</v>
          </cell>
          <cell r="O37">
            <v>10631</v>
          </cell>
          <cell r="P37">
            <v>5904562</v>
          </cell>
          <cell r="Q37">
            <v>5692588</v>
          </cell>
          <cell r="R37">
            <v>7518264</v>
          </cell>
          <cell r="S37">
            <v>7444140</v>
          </cell>
          <cell r="T37">
            <v>8636408</v>
          </cell>
          <cell r="U37">
            <v>7231850</v>
          </cell>
          <cell r="V37">
            <v>6033877</v>
          </cell>
          <cell r="W37">
            <v>8851290</v>
          </cell>
          <cell r="X37">
            <v>9386751</v>
          </cell>
          <cell r="Y37">
            <v>13711949</v>
          </cell>
          <cell r="Z37">
            <v>13869700</v>
          </cell>
          <cell r="AA37">
            <v>9849717</v>
          </cell>
          <cell r="AB37">
            <v>6135028</v>
          </cell>
          <cell r="AC37">
            <v>5523988</v>
          </cell>
          <cell r="AD37">
            <v>7688125</v>
          </cell>
          <cell r="AE37">
            <v>7343841</v>
          </cell>
          <cell r="AF37">
            <v>7393602</v>
          </cell>
          <cell r="AG37">
            <v>5351983</v>
          </cell>
          <cell r="AI37">
            <v>147</v>
          </cell>
        </row>
        <row r="38">
          <cell r="I38">
            <v>-7</v>
          </cell>
          <cell r="J38">
            <v>187</v>
          </cell>
          <cell r="K38">
            <v>30</v>
          </cell>
          <cell r="L38">
            <v>-420</v>
          </cell>
          <cell r="M38">
            <v>0</v>
          </cell>
          <cell r="N38">
            <v>-2382</v>
          </cell>
          <cell r="O38">
            <v>10586</v>
          </cell>
          <cell r="P38">
            <v>6375317</v>
          </cell>
          <cell r="Q38">
            <v>6265859</v>
          </cell>
          <cell r="R38">
            <v>7809546</v>
          </cell>
          <cell r="S38">
            <v>7822957</v>
          </cell>
          <cell r="T38">
            <v>8777391</v>
          </cell>
          <cell r="U38">
            <v>7869121</v>
          </cell>
          <cell r="V38">
            <v>5734928</v>
          </cell>
          <cell r="W38">
            <v>8007221</v>
          </cell>
          <cell r="X38">
            <v>9018568</v>
          </cell>
          <cell r="Y38">
            <v>12484741</v>
          </cell>
          <cell r="Z38">
            <v>13302340</v>
          </cell>
          <cell r="AA38">
            <v>9833883</v>
          </cell>
          <cell r="AB38">
            <v>6335717</v>
          </cell>
          <cell r="AC38">
            <v>5851255</v>
          </cell>
          <cell r="AD38">
            <v>9069240</v>
          </cell>
          <cell r="AE38">
            <v>8609899</v>
          </cell>
          <cell r="AF38">
            <v>8830621</v>
          </cell>
          <cell r="AG38">
            <v>6490095</v>
          </cell>
          <cell r="AI38">
            <v>187</v>
          </cell>
        </row>
        <row r="39">
          <cell r="I39">
            <v>0</v>
          </cell>
          <cell r="J39">
            <v>110</v>
          </cell>
          <cell r="K39">
            <v>-454</v>
          </cell>
          <cell r="L39">
            <v>0</v>
          </cell>
          <cell r="M39">
            <v>-1528</v>
          </cell>
          <cell r="N39">
            <v>-2518</v>
          </cell>
          <cell r="O39">
            <v>11502</v>
          </cell>
          <cell r="P39">
            <v>5794576</v>
          </cell>
          <cell r="Q39">
            <v>5228105</v>
          </cell>
          <cell r="R39">
            <v>6872163</v>
          </cell>
          <cell r="S39">
            <v>6620994</v>
          </cell>
          <cell r="T39">
            <v>7948096</v>
          </cell>
          <cell r="U39">
            <v>6803525</v>
          </cell>
          <cell r="V39">
            <v>5251109</v>
          </cell>
          <cell r="W39">
            <v>7792758</v>
          </cell>
          <cell r="X39">
            <v>8735671</v>
          </cell>
          <cell r="Y39">
            <v>12904068</v>
          </cell>
          <cell r="Z39">
            <v>13311601</v>
          </cell>
          <cell r="AA39">
            <v>10339581</v>
          </cell>
          <cell r="AB39">
            <v>6034771</v>
          </cell>
          <cell r="AC39">
            <v>5207869</v>
          </cell>
          <cell r="AD39">
            <v>7697079</v>
          </cell>
          <cell r="AE39">
            <v>8125240</v>
          </cell>
          <cell r="AF39">
            <v>7928975</v>
          </cell>
          <cell r="AG39">
            <v>5756662</v>
          </cell>
          <cell r="AI39">
            <v>110</v>
          </cell>
        </row>
        <row r="40">
          <cell r="I40">
            <v>32</v>
          </cell>
          <cell r="J40">
            <v>-8524</v>
          </cell>
          <cell r="K40">
            <v>144</v>
          </cell>
          <cell r="L40">
            <v>14</v>
          </cell>
          <cell r="M40">
            <v>21</v>
          </cell>
          <cell r="N40">
            <v>-1027</v>
          </cell>
          <cell r="O40">
            <v>5863</v>
          </cell>
          <cell r="P40">
            <v>5964328</v>
          </cell>
          <cell r="Q40">
            <v>5188851</v>
          </cell>
          <cell r="R40">
            <v>6907042</v>
          </cell>
          <cell r="S40">
            <v>6572505</v>
          </cell>
          <cell r="T40">
            <v>8047986</v>
          </cell>
          <cell r="U40">
            <v>6837142</v>
          </cell>
          <cell r="V40">
            <v>5419117</v>
          </cell>
          <cell r="W40">
            <v>6928849</v>
          </cell>
          <cell r="X40">
            <v>7632422</v>
          </cell>
          <cell r="Y40">
            <v>11116566</v>
          </cell>
          <cell r="Z40">
            <v>11949820</v>
          </cell>
          <cell r="AA40">
            <v>9217078</v>
          </cell>
          <cell r="AB40">
            <v>5642046</v>
          </cell>
          <cell r="AC40">
            <v>5094379</v>
          </cell>
          <cell r="AD40">
            <v>6747678</v>
          </cell>
          <cell r="AE40">
            <v>7102965</v>
          </cell>
          <cell r="AF40">
            <v>7331147</v>
          </cell>
          <cell r="AG40">
            <v>5058377</v>
          </cell>
          <cell r="AI40">
            <v>-8524</v>
          </cell>
        </row>
        <row r="41">
          <cell r="I41">
            <v>0</v>
          </cell>
          <cell r="J41">
            <v>49</v>
          </cell>
          <cell r="K41">
            <v>-3178</v>
          </cell>
          <cell r="L41">
            <v>-635</v>
          </cell>
          <cell r="M41">
            <v>33</v>
          </cell>
          <cell r="N41">
            <v>236</v>
          </cell>
          <cell r="O41">
            <v>-1463</v>
          </cell>
          <cell r="P41">
            <v>5287307</v>
          </cell>
          <cell r="Q41">
            <v>4696070</v>
          </cell>
          <cell r="R41">
            <v>6223977</v>
          </cell>
          <cell r="S41">
            <v>5805651</v>
          </cell>
          <cell r="T41">
            <v>7187792</v>
          </cell>
          <cell r="U41">
            <v>6322188</v>
          </cell>
          <cell r="V41">
            <v>4811392</v>
          </cell>
          <cell r="W41">
            <v>6584701</v>
          </cell>
          <cell r="X41">
            <v>7294242</v>
          </cell>
          <cell r="Y41">
            <v>10738598</v>
          </cell>
          <cell r="Z41">
            <v>11502913</v>
          </cell>
          <cell r="AA41">
            <v>8843485</v>
          </cell>
          <cell r="AB41">
            <v>5432624</v>
          </cell>
          <cell r="AC41">
            <v>4846664</v>
          </cell>
          <cell r="AD41">
            <v>6687221</v>
          </cell>
          <cell r="AE41">
            <v>7041652</v>
          </cell>
          <cell r="AF41">
            <v>7520663</v>
          </cell>
          <cell r="AG41">
            <v>5253301</v>
          </cell>
          <cell r="AI41">
            <v>49</v>
          </cell>
        </row>
        <row r="42">
          <cell r="I42">
            <v>0</v>
          </cell>
          <cell r="J42">
            <v>-256</v>
          </cell>
          <cell r="K42">
            <v>149</v>
          </cell>
          <cell r="L42">
            <v>-400</v>
          </cell>
          <cell r="M42">
            <v>-4213</v>
          </cell>
          <cell r="N42">
            <v>-47</v>
          </cell>
          <cell r="O42">
            <v>7038</v>
          </cell>
          <cell r="P42">
            <v>4652731</v>
          </cell>
          <cell r="Q42">
            <v>4214305</v>
          </cell>
          <cell r="R42">
            <v>5700287</v>
          </cell>
          <cell r="S42">
            <v>5406715</v>
          </cell>
          <cell r="T42">
            <v>6478344</v>
          </cell>
          <cell r="U42">
            <v>5820953</v>
          </cell>
          <cell r="V42">
            <v>4505380</v>
          </cell>
          <cell r="W42">
            <v>6043857</v>
          </cell>
          <cell r="X42">
            <v>7191819</v>
          </cell>
          <cell r="Y42">
            <v>10205799</v>
          </cell>
          <cell r="Z42">
            <v>10829717</v>
          </cell>
          <cell r="AA42">
            <v>8995594</v>
          </cell>
          <cell r="AB42">
            <v>5272034</v>
          </cell>
          <cell r="AC42">
            <v>4647333</v>
          </cell>
          <cell r="AD42">
            <v>6647612</v>
          </cell>
          <cell r="AE42">
            <v>7064845</v>
          </cell>
          <cell r="AF42">
            <v>7424784</v>
          </cell>
          <cell r="AG42">
            <v>5250668</v>
          </cell>
          <cell r="AI42">
            <v>-256</v>
          </cell>
        </row>
        <row r="43">
          <cell r="I43">
            <v>-24</v>
          </cell>
          <cell r="J43">
            <v>142</v>
          </cell>
          <cell r="K43">
            <v>36</v>
          </cell>
          <cell r="L43">
            <v>-415</v>
          </cell>
          <cell r="M43">
            <v>-100</v>
          </cell>
          <cell r="N43">
            <v>-4227</v>
          </cell>
          <cell r="O43">
            <v>5990</v>
          </cell>
          <cell r="P43">
            <v>5066325</v>
          </cell>
          <cell r="Q43">
            <v>4558065</v>
          </cell>
          <cell r="R43">
            <v>6096421</v>
          </cell>
          <cell r="S43">
            <v>5854005</v>
          </cell>
          <cell r="T43">
            <v>7243306</v>
          </cell>
          <cell r="U43">
            <v>6325373</v>
          </cell>
          <cell r="V43">
            <v>5164831</v>
          </cell>
          <cell r="W43">
            <v>6350420</v>
          </cell>
          <cell r="X43">
            <v>7684053</v>
          </cell>
          <cell r="Y43">
            <v>10817968</v>
          </cell>
          <cell r="Z43">
            <v>11662654</v>
          </cell>
          <cell r="AA43">
            <v>9748490</v>
          </cell>
          <cell r="AB43">
            <v>5723163</v>
          </cell>
          <cell r="AC43">
            <v>4877279</v>
          </cell>
          <cell r="AD43">
            <v>6506421</v>
          </cell>
          <cell r="AE43">
            <v>7253576</v>
          </cell>
          <cell r="AF43">
            <v>7419885</v>
          </cell>
          <cell r="AG43">
            <v>5501117</v>
          </cell>
          <cell r="AI43">
            <v>142</v>
          </cell>
        </row>
        <row r="44">
          <cell r="I44">
            <v>1</v>
          </cell>
          <cell r="J44">
            <v>187</v>
          </cell>
          <cell r="K44">
            <v>-67</v>
          </cell>
          <cell r="L44">
            <v>93</v>
          </cell>
          <cell r="M44">
            <v>-3612</v>
          </cell>
          <cell r="N44">
            <v>-5963</v>
          </cell>
          <cell r="O44">
            <v>4750</v>
          </cell>
          <cell r="P44">
            <v>7127006</v>
          </cell>
          <cell r="Q44">
            <v>6400916</v>
          </cell>
          <cell r="R44">
            <v>8104414</v>
          </cell>
          <cell r="S44">
            <v>8060577</v>
          </cell>
          <cell r="T44">
            <v>9800797</v>
          </cell>
          <cell r="U44">
            <v>8504566</v>
          </cell>
          <cell r="V44">
            <v>7216797</v>
          </cell>
          <cell r="W44">
            <v>8130045</v>
          </cell>
          <cell r="X44">
            <v>9707459</v>
          </cell>
          <cell r="Y44">
            <v>14129121</v>
          </cell>
          <cell r="Z44">
            <v>15195087</v>
          </cell>
          <cell r="AA44">
            <v>13813120</v>
          </cell>
          <cell r="AB44">
            <v>7500272</v>
          </cell>
          <cell r="AC44">
            <v>6442529</v>
          </cell>
          <cell r="AD44">
            <v>8388197</v>
          </cell>
          <cell r="AE44">
            <v>9640048</v>
          </cell>
          <cell r="AF44">
            <v>9975876</v>
          </cell>
          <cell r="AG44">
            <v>7250237</v>
          </cell>
          <cell r="AI44">
            <v>187</v>
          </cell>
        </row>
        <row r="45">
          <cell r="I45">
            <v>0</v>
          </cell>
          <cell r="J45">
            <v>165</v>
          </cell>
          <cell r="K45">
            <v>-859</v>
          </cell>
          <cell r="L45">
            <v>-125</v>
          </cell>
          <cell r="M45">
            <v>-345</v>
          </cell>
          <cell r="N45">
            <v>-15992</v>
          </cell>
          <cell r="O45">
            <v>12371</v>
          </cell>
          <cell r="P45">
            <v>7068289</v>
          </cell>
          <cell r="Q45">
            <v>5710051</v>
          </cell>
          <cell r="R45">
            <v>7153422</v>
          </cell>
          <cell r="S45">
            <v>7003364</v>
          </cell>
          <cell r="T45">
            <v>8647174</v>
          </cell>
          <cell r="U45">
            <v>7522905</v>
          </cell>
          <cell r="V45">
            <v>6632543</v>
          </cell>
          <cell r="W45">
            <v>6804705</v>
          </cell>
          <cell r="X45">
            <v>7922376</v>
          </cell>
          <cell r="Y45">
            <v>11152093</v>
          </cell>
          <cell r="Z45">
            <v>12377666</v>
          </cell>
          <cell r="AA45">
            <v>11590701</v>
          </cell>
          <cell r="AB45">
            <v>6352513</v>
          </cell>
          <cell r="AC45">
            <v>5143727</v>
          </cell>
          <cell r="AD45">
            <v>6137069</v>
          </cell>
          <cell r="AE45">
            <v>7304815</v>
          </cell>
          <cell r="AF45">
            <v>7757278</v>
          </cell>
          <cell r="AG45">
            <v>5595301</v>
          </cell>
          <cell r="AI45">
            <v>165</v>
          </cell>
        </row>
        <row r="46">
          <cell r="I46">
            <v>10</v>
          </cell>
          <cell r="J46">
            <v>45</v>
          </cell>
          <cell r="K46">
            <v>70</v>
          </cell>
          <cell r="L46">
            <v>-711</v>
          </cell>
          <cell r="M46">
            <v>-147</v>
          </cell>
          <cell r="N46">
            <v>-12018</v>
          </cell>
          <cell r="O46">
            <v>1057</v>
          </cell>
          <cell r="P46">
            <v>6813557</v>
          </cell>
          <cell r="Q46">
            <v>5449613</v>
          </cell>
          <cell r="R46">
            <v>7035490</v>
          </cell>
          <cell r="S46">
            <v>7021994</v>
          </cell>
          <cell r="T46">
            <v>8449530</v>
          </cell>
          <cell r="U46">
            <v>7348722</v>
          </cell>
          <cell r="V46">
            <v>6543318</v>
          </cell>
          <cell r="W46">
            <v>7090371</v>
          </cell>
          <cell r="X46">
            <v>8463912</v>
          </cell>
          <cell r="Y46">
            <v>11992545</v>
          </cell>
          <cell r="Z46">
            <v>12997689</v>
          </cell>
          <cell r="AA46">
            <v>12790159</v>
          </cell>
          <cell r="AB46">
            <v>7017948</v>
          </cell>
          <cell r="AC46">
            <v>5514857</v>
          </cell>
          <cell r="AD46">
            <v>6893246</v>
          </cell>
          <cell r="AE46">
            <v>8091043</v>
          </cell>
          <cell r="AF46">
            <v>8800870</v>
          </cell>
          <cell r="AG46">
            <v>6210091</v>
          </cell>
          <cell r="AI46">
            <v>45</v>
          </cell>
        </row>
        <row r="47">
          <cell r="I47">
            <v>0</v>
          </cell>
          <cell r="J47">
            <v>0</v>
          </cell>
          <cell r="K47">
            <v>70</v>
          </cell>
          <cell r="L47">
            <v>-2190</v>
          </cell>
          <cell r="M47">
            <v>-1436</v>
          </cell>
          <cell r="N47">
            <v>-42243</v>
          </cell>
          <cell r="O47">
            <v>571</v>
          </cell>
          <cell r="P47">
            <v>7575281</v>
          </cell>
          <cell r="Q47">
            <v>5651013</v>
          </cell>
          <cell r="R47">
            <v>6779047</v>
          </cell>
          <cell r="S47">
            <v>7521607</v>
          </cell>
          <cell r="T47">
            <v>8571040</v>
          </cell>
          <cell r="U47">
            <v>7367030</v>
          </cell>
          <cell r="V47">
            <v>6923581</v>
          </cell>
          <cell r="W47">
            <v>6865967</v>
          </cell>
          <cell r="X47">
            <v>8792184</v>
          </cell>
          <cell r="Y47">
            <v>11672272</v>
          </cell>
          <cell r="Z47">
            <v>13161790</v>
          </cell>
          <cell r="AA47">
            <v>13050798</v>
          </cell>
          <cell r="AB47">
            <v>7466886</v>
          </cell>
          <cell r="AC47">
            <v>5733132</v>
          </cell>
          <cell r="AD47">
            <v>6755687</v>
          </cell>
          <cell r="AE47">
            <v>8344725</v>
          </cell>
          <cell r="AF47">
            <v>8441365</v>
          </cell>
          <cell r="AG47">
            <v>6538681</v>
          </cell>
          <cell r="AI47">
            <v>0</v>
          </cell>
        </row>
        <row r="49">
          <cell r="I49">
            <v>0</v>
          </cell>
          <cell r="J49">
            <v>110</v>
          </cell>
          <cell r="K49">
            <v>-970</v>
          </cell>
          <cell r="L49">
            <v>-1307</v>
          </cell>
          <cell r="M49">
            <v>-267</v>
          </cell>
          <cell r="N49">
            <v>-3096</v>
          </cell>
          <cell r="O49">
            <v>1836171</v>
          </cell>
          <cell r="P49">
            <v>2072831</v>
          </cell>
          <cell r="Q49">
            <v>1792198</v>
          </cell>
          <cell r="R49">
            <v>2148566</v>
          </cell>
          <cell r="S49">
            <v>2246625</v>
          </cell>
          <cell r="T49">
            <v>1971559</v>
          </cell>
          <cell r="U49">
            <v>1894232</v>
          </cell>
          <cell r="V49">
            <v>1868389</v>
          </cell>
          <cell r="W49">
            <v>1851130</v>
          </cell>
          <cell r="X49">
            <v>2567302</v>
          </cell>
          <cell r="Y49">
            <v>2405917</v>
          </cell>
          <cell r="Z49">
            <v>2195043</v>
          </cell>
          <cell r="AA49">
            <v>1873608</v>
          </cell>
          <cell r="AB49">
            <v>1413978</v>
          </cell>
          <cell r="AC49">
            <v>1684159</v>
          </cell>
          <cell r="AD49">
            <v>1851218</v>
          </cell>
          <cell r="AE49">
            <v>1927300</v>
          </cell>
          <cell r="AF49">
            <v>1865334</v>
          </cell>
          <cell r="AG49">
            <v>1973170</v>
          </cell>
          <cell r="AI49">
            <v>110</v>
          </cell>
        </row>
        <row r="50">
          <cell r="I50">
            <v>0</v>
          </cell>
          <cell r="J50">
            <v>-488</v>
          </cell>
          <cell r="K50">
            <v>-722</v>
          </cell>
          <cell r="L50">
            <v>0</v>
          </cell>
          <cell r="M50">
            <v>-1793</v>
          </cell>
          <cell r="N50">
            <v>-2315</v>
          </cell>
          <cell r="O50">
            <v>1984036</v>
          </cell>
          <cell r="P50">
            <v>1916327</v>
          </cell>
          <cell r="Q50">
            <v>2212168</v>
          </cell>
          <cell r="R50">
            <v>2269001</v>
          </cell>
          <cell r="S50">
            <v>2582540</v>
          </cell>
          <cell r="T50">
            <v>2309276</v>
          </cell>
          <cell r="U50">
            <v>2178770</v>
          </cell>
          <cell r="V50">
            <v>2122735</v>
          </cell>
          <cell r="W50">
            <v>2106079</v>
          </cell>
          <cell r="X50">
            <v>2414969</v>
          </cell>
          <cell r="Y50">
            <v>2618151</v>
          </cell>
          <cell r="Z50">
            <v>2619958</v>
          </cell>
          <cell r="AA50">
            <v>2185166</v>
          </cell>
          <cell r="AB50">
            <v>1856130</v>
          </cell>
          <cell r="AC50">
            <v>2175223</v>
          </cell>
          <cell r="AD50">
            <v>2606344</v>
          </cell>
          <cell r="AE50">
            <v>2684316</v>
          </cell>
          <cell r="AF50">
            <v>2354265</v>
          </cell>
          <cell r="AG50">
            <v>2154508</v>
          </cell>
          <cell r="AI50">
            <v>-488</v>
          </cell>
        </row>
        <row r="51">
          <cell r="I51">
            <v>0</v>
          </cell>
          <cell r="J51">
            <v>0</v>
          </cell>
          <cell r="K51">
            <v>-47800</v>
          </cell>
          <cell r="L51">
            <v>-2883</v>
          </cell>
          <cell r="M51">
            <v>0</v>
          </cell>
          <cell r="N51">
            <v>-9082</v>
          </cell>
          <cell r="O51">
            <v>1721020</v>
          </cell>
          <cell r="P51">
            <v>1563301</v>
          </cell>
          <cell r="Q51">
            <v>1647462</v>
          </cell>
          <cell r="R51">
            <v>1632175</v>
          </cell>
          <cell r="S51">
            <v>1849700</v>
          </cell>
          <cell r="T51">
            <v>1881771</v>
          </cell>
          <cell r="U51">
            <v>1696327</v>
          </cell>
          <cell r="V51">
            <v>1704638</v>
          </cell>
          <cell r="W51">
            <v>1849683</v>
          </cell>
          <cell r="X51">
            <v>2089900</v>
          </cell>
          <cell r="Y51">
            <v>2394324</v>
          </cell>
          <cell r="Z51">
            <v>2502907</v>
          </cell>
          <cell r="AA51">
            <v>1871415</v>
          </cell>
          <cell r="AB51">
            <v>1612450</v>
          </cell>
          <cell r="AC51">
            <v>1586228</v>
          </cell>
          <cell r="AD51">
            <v>1812121</v>
          </cell>
          <cell r="AE51">
            <v>1828283</v>
          </cell>
          <cell r="AF51">
            <v>1810494</v>
          </cell>
          <cell r="AG51">
            <v>1454095</v>
          </cell>
          <cell r="AI51">
            <v>0</v>
          </cell>
        </row>
        <row r="52">
          <cell r="I52">
            <v>-2829</v>
          </cell>
          <cell r="J52">
            <v>-131</v>
          </cell>
          <cell r="K52">
            <v>0</v>
          </cell>
          <cell r="L52">
            <v>0</v>
          </cell>
          <cell r="M52">
            <v>0</v>
          </cell>
          <cell r="N52">
            <v>-1692</v>
          </cell>
          <cell r="O52">
            <v>1051925</v>
          </cell>
          <cell r="P52">
            <v>1177952</v>
          </cell>
          <cell r="Q52">
            <v>1237778</v>
          </cell>
          <cell r="R52">
            <v>1189870</v>
          </cell>
          <cell r="S52">
            <v>1245988</v>
          </cell>
          <cell r="T52">
            <v>1108948</v>
          </cell>
          <cell r="U52">
            <v>1085003</v>
          </cell>
          <cell r="V52">
            <v>984877</v>
          </cell>
          <cell r="W52">
            <v>1082040</v>
          </cell>
          <cell r="X52">
            <v>1221256</v>
          </cell>
          <cell r="Y52">
            <v>1385706</v>
          </cell>
          <cell r="Z52">
            <v>1469716</v>
          </cell>
          <cell r="AA52">
            <v>1137041</v>
          </cell>
          <cell r="AB52">
            <v>951719</v>
          </cell>
          <cell r="AC52">
            <v>1168462</v>
          </cell>
          <cell r="AD52">
            <v>1313327</v>
          </cell>
          <cell r="AE52">
            <v>1282439</v>
          </cell>
          <cell r="AF52">
            <v>1219817</v>
          </cell>
          <cell r="AG52">
            <v>1054007</v>
          </cell>
          <cell r="AI52">
            <v>-131</v>
          </cell>
        </row>
        <row r="53">
          <cell r="I53">
            <v>0</v>
          </cell>
          <cell r="J53">
            <v>0</v>
          </cell>
          <cell r="K53">
            <v>0</v>
          </cell>
          <cell r="L53">
            <v>-121</v>
          </cell>
          <cell r="M53">
            <v>-2589</v>
          </cell>
          <cell r="N53">
            <v>-4626</v>
          </cell>
          <cell r="O53">
            <v>2162473</v>
          </cell>
          <cell r="P53">
            <v>1865379</v>
          </cell>
          <cell r="Q53">
            <v>2043749</v>
          </cell>
          <cell r="R53">
            <v>2187758</v>
          </cell>
          <cell r="S53">
            <v>2239724</v>
          </cell>
          <cell r="T53">
            <v>2407926</v>
          </cell>
          <cell r="U53">
            <v>2135564</v>
          </cell>
          <cell r="V53">
            <v>1969834</v>
          </cell>
          <cell r="W53">
            <v>2347026</v>
          </cell>
          <cell r="X53">
            <v>2600776</v>
          </cell>
          <cell r="Y53">
            <v>3087550</v>
          </cell>
          <cell r="Z53">
            <v>2963795</v>
          </cell>
          <cell r="AA53">
            <v>2302506</v>
          </cell>
          <cell r="AB53">
            <v>1793434</v>
          </cell>
          <cell r="AC53">
            <v>1838379</v>
          </cell>
          <cell r="AD53">
            <v>2291014</v>
          </cell>
          <cell r="AE53">
            <v>2320206</v>
          </cell>
          <cell r="AF53">
            <v>2189459</v>
          </cell>
          <cell r="AG53">
            <v>1903591</v>
          </cell>
          <cell r="AI53">
            <v>0</v>
          </cell>
        </row>
        <row r="54">
          <cell r="I54">
            <v>0</v>
          </cell>
          <cell r="J54">
            <v>0</v>
          </cell>
          <cell r="K54">
            <v>-4000</v>
          </cell>
          <cell r="L54">
            <v>-1801</v>
          </cell>
          <cell r="M54">
            <v>-279</v>
          </cell>
          <cell r="N54">
            <v>-36455</v>
          </cell>
          <cell r="O54">
            <v>2703634</v>
          </cell>
          <cell r="P54">
            <v>2426651</v>
          </cell>
          <cell r="Q54">
            <v>2721773</v>
          </cell>
          <cell r="R54">
            <v>2698185</v>
          </cell>
          <cell r="S54">
            <v>2696303</v>
          </cell>
          <cell r="T54">
            <v>2803903</v>
          </cell>
          <cell r="U54">
            <v>2485970</v>
          </cell>
          <cell r="V54">
            <v>2560119</v>
          </cell>
          <cell r="W54">
            <v>2476043</v>
          </cell>
          <cell r="X54">
            <v>2716585</v>
          </cell>
          <cell r="Y54">
            <v>3059658</v>
          </cell>
          <cell r="Z54">
            <v>3103138</v>
          </cell>
          <cell r="AA54">
            <v>2674311</v>
          </cell>
          <cell r="AB54">
            <v>2494392</v>
          </cell>
          <cell r="AC54">
            <v>2536665</v>
          </cell>
          <cell r="AD54">
            <v>2815329</v>
          </cell>
          <cell r="AE54">
            <v>2574914</v>
          </cell>
          <cell r="AF54">
            <v>2533956</v>
          </cell>
          <cell r="AG54">
            <v>2229756</v>
          </cell>
          <cell r="AI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-28961</v>
          </cell>
          <cell r="M55">
            <v>-99</v>
          </cell>
          <cell r="N55">
            <v>-663</v>
          </cell>
          <cell r="O55">
            <v>2458670</v>
          </cell>
          <cell r="P55">
            <v>2382255</v>
          </cell>
          <cell r="Q55">
            <v>2646233</v>
          </cell>
          <cell r="R55">
            <v>3059006</v>
          </cell>
          <cell r="S55">
            <v>2927344</v>
          </cell>
          <cell r="T55">
            <v>3226137</v>
          </cell>
          <cell r="U55">
            <v>2917626</v>
          </cell>
          <cell r="V55">
            <v>2570953</v>
          </cell>
          <cell r="W55">
            <v>2503123</v>
          </cell>
          <cell r="X55">
            <v>2472445</v>
          </cell>
          <cell r="Y55">
            <v>2894911</v>
          </cell>
          <cell r="Z55">
            <v>3080016</v>
          </cell>
          <cell r="AA55">
            <v>2678966</v>
          </cell>
          <cell r="AB55">
            <v>2339360</v>
          </cell>
          <cell r="AC55">
            <v>2574676</v>
          </cell>
          <cell r="AD55">
            <v>3082363</v>
          </cell>
          <cell r="AE55">
            <v>3190375</v>
          </cell>
          <cell r="AF55">
            <v>3888698</v>
          </cell>
          <cell r="AG55">
            <v>3799506</v>
          </cell>
          <cell r="AI55">
            <v>0</v>
          </cell>
        </row>
        <row r="56">
          <cell r="I56">
            <v>0</v>
          </cell>
          <cell r="J56">
            <v>-13</v>
          </cell>
          <cell r="K56">
            <v>0</v>
          </cell>
          <cell r="L56">
            <v>0</v>
          </cell>
          <cell r="M56">
            <v>-1897</v>
          </cell>
          <cell r="N56">
            <v>-21</v>
          </cell>
          <cell r="O56">
            <v>1821642</v>
          </cell>
          <cell r="P56">
            <v>1655050</v>
          </cell>
          <cell r="Q56">
            <v>1465737</v>
          </cell>
          <cell r="R56">
            <v>1972084</v>
          </cell>
          <cell r="S56">
            <v>2069149</v>
          </cell>
          <cell r="T56">
            <v>2301065</v>
          </cell>
          <cell r="U56">
            <v>1932411</v>
          </cell>
          <cell r="V56">
            <v>1795507</v>
          </cell>
          <cell r="W56">
            <v>2136656</v>
          </cell>
          <cell r="X56">
            <v>2269595</v>
          </cell>
          <cell r="Y56">
            <v>2723217</v>
          </cell>
          <cell r="Z56">
            <v>2845246</v>
          </cell>
          <cell r="AA56">
            <v>2233847</v>
          </cell>
          <cell r="AB56">
            <v>1786395</v>
          </cell>
          <cell r="AC56">
            <v>1876675</v>
          </cell>
          <cell r="AD56">
            <v>2354382</v>
          </cell>
          <cell r="AE56">
            <v>2215203</v>
          </cell>
          <cell r="AF56">
            <v>2257311</v>
          </cell>
          <cell r="AG56">
            <v>1889422</v>
          </cell>
          <cell r="AI56">
            <v>-13</v>
          </cell>
        </row>
        <row r="57">
          <cell r="I57">
            <v>0</v>
          </cell>
          <cell r="J57">
            <v>0</v>
          </cell>
          <cell r="K57">
            <v>-61520</v>
          </cell>
          <cell r="L57">
            <v>-1878</v>
          </cell>
          <cell r="M57">
            <v>-524</v>
          </cell>
          <cell r="N57">
            <v>-685</v>
          </cell>
          <cell r="O57">
            <v>3604396</v>
          </cell>
          <cell r="P57">
            <v>3879186</v>
          </cell>
          <cell r="Q57">
            <v>4486933</v>
          </cell>
          <cell r="R57">
            <v>4694270</v>
          </cell>
          <cell r="S57">
            <v>4645736</v>
          </cell>
          <cell r="T57">
            <v>5114420</v>
          </cell>
          <cell r="U57">
            <v>4547044</v>
          </cell>
          <cell r="V57">
            <v>4204958</v>
          </cell>
          <cell r="W57">
            <v>4642066</v>
          </cell>
          <cell r="X57">
            <v>4248450</v>
          </cell>
          <cell r="Y57">
            <v>4893080</v>
          </cell>
          <cell r="Z57">
            <v>5377036</v>
          </cell>
          <cell r="AA57">
            <v>4473802</v>
          </cell>
          <cell r="AB57">
            <v>4181438</v>
          </cell>
          <cell r="AC57">
            <v>4167014</v>
          </cell>
          <cell r="AD57">
            <v>5720900</v>
          </cell>
          <cell r="AE57">
            <v>4558436</v>
          </cell>
          <cell r="AF57">
            <v>4621926</v>
          </cell>
          <cell r="AG57">
            <v>4040791</v>
          </cell>
          <cell r="AI57">
            <v>0</v>
          </cell>
        </row>
        <row r="58">
          <cell r="I58">
            <v>0</v>
          </cell>
          <cell r="J58">
            <v>0</v>
          </cell>
          <cell r="K58">
            <v>-2775</v>
          </cell>
          <cell r="L58">
            <v>-1155</v>
          </cell>
          <cell r="M58">
            <v>0</v>
          </cell>
          <cell r="N58">
            <v>-2312</v>
          </cell>
          <cell r="O58">
            <v>-3575</v>
          </cell>
          <cell r="P58">
            <v>1576915</v>
          </cell>
          <cell r="Q58">
            <v>1663085</v>
          </cell>
          <cell r="R58">
            <v>1904893</v>
          </cell>
          <cell r="S58">
            <v>1780926</v>
          </cell>
          <cell r="T58">
            <v>2069193</v>
          </cell>
          <cell r="U58">
            <v>1807292</v>
          </cell>
          <cell r="V58">
            <v>1612420</v>
          </cell>
          <cell r="W58">
            <v>1884810</v>
          </cell>
          <cell r="X58">
            <v>2002651</v>
          </cell>
          <cell r="Y58">
            <v>2429973</v>
          </cell>
          <cell r="Z58">
            <v>2559613</v>
          </cell>
          <cell r="AA58">
            <v>1936944</v>
          </cell>
          <cell r="AB58">
            <v>1590356</v>
          </cell>
          <cell r="AC58">
            <v>1770193</v>
          </cell>
          <cell r="AD58">
            <v>2200681</v>
          </cell>
          <cell r="AE58">
            <v>2020173</v>
          </cell>
          <cell r="AF58">
            <v>1990044</v>
          </cell>
          <cell r="AG58">
            <v>1724402</v>
          </cell>
          <cell r="AI58">
            <v>0</v>
          </cell>
        </row>
        <row r="59">
          <cell r="I59">
            <v>0</v>
          </cell>
          <cell r="J59">
            <v>-245</v>
          </cell>
          <cell r="K59">
            <v>-104698</v>
          </cell>
          <cell r="L59">
            <v>-244</v>
          </cell>
          <cell r="M59">
            <v>0</v>
          </cell>
          <cell r="N59">
            <v>0</v>
          </cell>
          <cell r="O59">
            <v>-4906</v>
          </cell>
          <cell r="P59">
            <v>2113251</v>
          </cell>
          <cell r="Q59">
            <v>2475253</v>
          </cell>
          <cell r="R59">
            <v>2849262</v>
          </cell>
          <cell r="S59">
            <v>2909088</v>
          </cell>
          <cell r="T59">
            <v>3009880</v>
          </cell>
          <cell r="U59">
            <v>2770567</v>
          </cell>
          <cell r="V59">
            <v>2538841</v>
          </cell>
          <cell r="W59">
            <v>2711914</v>
          </cell>
          <cell r="X59">
            <v>2737794</v>
          </cell>
          <cell r="Y59">
            <v>3082570</v>
          </cell>
          <cell r="Z59">
            <v>3516203</v>
          </cell>
          <cell r="AA59">
            <v>2895672</v>
          </cell>
          <cell r="AB59">
            <v>2484455</v>
          </cell>
          <cell r="AC59">
            <v>2565525</v>
          </cell>
          <cell r="AD59">
            <v>3315163</v>
          </cell>
          <cell r="AE59">
            <v>3158185</v>
          </cell>
          <cell r="AF59">
            <v>3195205</v>
          </cell>
          <cell r="AG59">
            <v>2878239</v>
          </cell>
          <cell r="AI59">
            <v>-245</v>
          </cell>
        </row>
        <row r="60">
          <cell r="I60">
            <v>0</v>
          </cell>
          <cell r="J60">
            <v>439</v>
          </cell>
          <cell r="K60">
            <v>0</v>
          </cell>
          <cell r="L60">
            <v>-4252</v>
          </cell>
          <cell r="M60">
            <v>-3216</v>
          </cell>
          <cell r="N60">
            <v>-1016</v>
          </cell>
          <cell r="O60">
            <v>-12846</v>
          </cell>
          <cell r="P60">
            <v>1448797</v>
          </cell>
          <cell r="Q60">
            <v>1479881</v>
          </cell>
          <cell r="R60">
            <v>1810670</v>
          </cell>
          <cell r="S60">
            <v>1792921</v>
          </cell>
          <cell r="T60">
            <v>2095678</v>
          </cell>
          <cell r="U60">
            <v>1818684</v>
          </cell>
          <cell r="V60">
            <v>1587584</v>
          </cell>
          <cell r="W60">
            <v>1811570</v>
          </cell>
          <cell r="X60">
            <v>1722258</v>
          </cell>
          <cell r="Y60">
            <v>2140969</v>
          </cell>
          <cell r="Z60">
            <v>2273593</v>
          </cell>
          <cell r="AA60">
            <v>1948476</v>
          </cell>
          <cell r="AB60">
            <v>1499863</v>
          </cell>
          <cell r="AC60">
            <v>1526861</v>
          </cell>
          <cell r="AD60">
            <v>2000317</v>
          </cell>
          <cell r="AE60">
            <v>2029724</v>
          </cell>
          <cell r="AF60">
            <v>2008541</v>
          </cell>
          <cell r="AG60">
            <v>1812159</v>
          </cell>
          <cell r="AI60">
            <v>439</v>
          </cell>
        </row>
        <row r="61">
          <cell r="I61">
            <v>-8</v>
          </cell>
          <cell r="J61">
            <v>0</v>
          </cell>
          <cell r="K61">
            <v>0</v>
          </cell>
          <cell r="L61">
            <v>-2573</v>
          </cell>
          <cell r="M61">
            <v>-1573</v>
          </cell>
          <cell r="N61">
            <v>0</v>
          </cell>
          <cell r="O61">
            <v>-4819</v>
          </cell>
          <cell r="P61">
            <v>1292947</v>
          </cell>
          <cell r="Q61">
            <v>1267917</v>
          </cell>
          <cell r="R61">
            <v>1512818</v>
          </cell>
          <cell r="S61">
            <v>1411465</v>
          </cell>
          <cell r="T61">
            <v>1643359</v>
          </cell>
          <cell r="U61">
            <v>1455773</v>
          </cell>
          <cell r="V61">
            <v>1250939</v>
          </cell>
          <cell r="W61">
            <v>1457262</v>
          </cell>
          <cell r="X61">
            <v>1394506</v>
          </cell>
          <cell r="Y61">
            <v>1730102</v>
          </cell>
          <cell r="Z61">
            <v>1773245</v>
          </cell>
          <cell r="AA61">
            <v>1533467</v>
          </cell>
          <cell r="AB61">
            <v>1289062</v>
          </cell>
          <cell r="AC61">
            <v>1268447</v>
          </cell>
          <cell r="AD61">
            <v>1553007</v>
          </cell>
          <cell r="AE61">
            <v>1571468</v>
          </cell>
          <cell r="AF61">
            <v>1601327</v>
          </cell>
          <cell r="AG61">
            <v>1343799</v>
          </cell>
          <cell r="AI61">
            <v>0</v>
          </cell>
        </row>
        <row r="62">
          <cell r="I62">
            <v>0</v>
          </cell>
          <cell r="J62">
            <v>-2459</v>
          </cell>
          <cell r="K62">
            <v>-7630</v>
          </cell>
          <cell r="L62">
            <v>0</v>
          </cell>
          <cell r="M62">
            <v>0</v>
          </cell>
          <cell r="N62">
            <v>-1273</v>
          </cell>
          <cell r="O62">
            <v>1520</v>
          </cell>
          <cell r="P62">
            <v>1282300</v>
          </cell>
          <cell r="Q62">
            <v>1466619</v>
          </cell>
          <cell r="R62">
            <v>1742643</v>
          </cell>
          <cell r="S62">
            <v>1583709</v>
          </cell>
          <cell r="T62">
            <v>1766680</v>
          </cell>
          <cell r="U62">
            <v>1578269</v>
          </cell>
          <cell r="V62">
            <v>1322643</v>
          </cell>
          <cell r="W62">
            <v>1570710</v>
          </cell>
          <cell r="X62">
            <v>1603308</v>
          </cell>
          <cell r="Y62">
            <v>1727066</v>
          </cell>
          <cell r="Z62">
            <v>1752890</v>
          </cell>
          <cell r="AA62">
            <v>1487468</v>
          </cell>
          <cell r="AB62">
            <v>1289222</v>
          </cell>
          <cell r="AC62">
            <v>1308306</v>
          </cell>
          <cell r="AD62">
            <v>1485547</v>
          </cell>
          <cell r="AE62">
            <v>1494188</v>
          </cell>
          <cell r="AF62">
            <v>1552508</v>
          </cell>
          <cell r="AG62">
            <v>1156878</v>
          </cell>
          <cell r="AI62">
            <v>-2459</v>
          </cell>
        </row>
        <row r="63">
          <cell r="I63">
            <v>0</v>
          </cell>
          <cell r="J63">
            <v>0</v>
          </cell>
          <cell r="K63">
            <v>-32761</v>
          </cell>
          <cell r="L63">
            <v>-631</v>
          </cell>
          <cell r="M63">
            <v>-240</v>
          </cell>
          <cell r="N63">
            <v>-3190</v>
          </cell>
          <cell r="O63">
            <v>-786</v>
          </cell>
          <cell r="P63">
            <v>1396107</v>
          </cell>
          <cell r="Q63">
            <v>1352908</v>
          </cell>
          <cell r="R63">
            <v>1462368</v>
          </cell>
          <cell r="S63">
            <v>1429716</v>
          </cell>
          <cell r="T63">
            <v>1621945</v>
          </cell>
          <cell r="U63">
            <v>1504293</v>
          </cell>
          <cell r="V63">
            <v>1313932</v>
          </cell>
          <cell r="W63">
            <v>1618810</v>
          </cell>
          <cell r="X63">
            <v>1696797</v>
          </cell>
          <cell r="Y63">
            <v>2230361</v>
          </cell>
          <cell r="Z63">
            <v>2303566</v>
          </cell>
          <cell r="AA63">
            <v>1967674</v>
          </cell>
          <cell r="AB63">
            <v>1485853</v>
          </cell>
          <cell r="AC63">
            <v>1380587</v>
          </cell>
          <cell r="AD63">
            <v>1582054</v>
          </cell>
          <cell r="AE63">
            <v>1578138</v>
          </cell>
          <cell r="AF63">
            <v>1680138</v>
          </cell>
          <cell r="AG63">
            <v>1380101</v>
          </cell>
          <cell r="AI63">
            <v>0</v>
          </cell>
        </row>
        <row r="64">
          <cell r="I64">
            <v>0</v>
          </cell>
          <cell r="J64">
            <v>0</v>
          </cell>
          <cell r="K64">
            <v>-7103</v>
          </cell>
          <cell r="L64">
            <v>0</v>
          </cell>
          <cell r="M64">
            <v>-80</v>
          </cell>
          <cell r="N64">
            <v>-1984</v>
          </cell>
          <cell r="O64">
            <v>32998</v>
          </cell>
          <cell r="P64">
            <v>2177535</v>
          </cell>
          <cell r="Q64">
            <v>2004035</v>
          </cell>
          <cell r="R64">
            <v>2317489</v>
          </cell>
          <cell r="S64">
            <v>2297168</v>
          </cell>
          <cell r="T64">
            <v>2361113</v>
          </cell>
          <cell r="U64">
            <v>2112501</v>
          </cell>
          <cell r="V64">
            <v>1976848</v>
          </cell>
          <cell r="W64">
            <v>2360995</v>
          </cell>
          <cell r="X64">
            <v>2013673</v>
          </cell>
          <cell r="Y64">
            <v>2458523</v>
          </cell>
          <cell r="Z64">
            <v>2782540</v>
          </cell>
          <cell r="AA64">
            <v>2253221</v>
          </cell>
          <cell r="AB64">
            <v>1928980</v>
          </cell>
          <cell r="AC64">
            <v>1858506</v>
          </cell>
          <cell r="AD64">
            <v>2192242</v>
          </cell>
          <cell r="AE64">
            <v>2142444</v>
          </cell>
          <cell r="AF64">
            <v>2130550</v>
          </cell>
          <cell r="AG64">
            <v>1694446</v>
          </cell>
          <cell r="AI64">
            <v>0</v>
          </cell>
        </row>
        <row r="65">
          <cell r="I65">
            <v>-4</v>
          </cell>
          <cell r="J65">
            <v>-65759</v>
          </cell>
          <cell r="K65">
            <v>-28984</v>
          </cell>
          <cell r="L65">
            <v>0</v>
          </cell>
          <cell r="M65">
            <v>0</v>
          </cell>
          <cell r="N65">
            <v>-2675</v>
          </cell>
          <cell r="O65">
            <v>-4135</v>
          </cell>
          <cell r="P65">
            <v>2147083</v>
          </cell>
          <cell r="Q65">
            <v>2138046</v>
          </cell>
          <cell r="R65">
            <v>2505167</v>
          </cell>
          <cell r="S65">
            <v>2440310</v>
          </cell>
          <cell r="T65">
            <v>2823637</v>
          </cell>
          <cell r="U65">
            <v>2403336</v>
          </cell>
          <cell r="V65">
            <v>2158322</v>
          </cell>
          <cell r="W65">
            <v>2484518</v>
          </cell>
          <cell r="X65">
            <v>2572566</v>
          </cell>
          <cell r="Y65">
            <v>3278323</v>
          </cell>
          <cell r="Z65">
            <v>3461094</v>
          </cell>
          <cell r="AA65">
            <v>3123201</v>
          </cell>
          <cell r="AB65">
            <v>2226032</v>
          </cell>
          <cell r="AC65">
            <v>1977514</v>
          </cell>
          <cell r="AD65">
            <v>2260357</v>
          </cell>
          <cell r="AE65">
            <v>2445000</v>
          </cell>
          <cell r="AF65">
            <v>2454928</v>
          </cell>
          <cell r="AG65">
            <v>2133989</v>
          </cell>
          <cell r="AI65">
            <v>-65759</v>
          </cell>
        </row>
        <row r="66">
          <cell r="I66">
            <v>0</v>
          </cell>
          <cell r="J66">
            <v>-33</v>
          </cell>
          <cell r="K66">
            <v>-10</v>
          </cell>
          <cell r="L66">
            <v>-2095</v>
          </cell>
          <cell r="M66">
            <v>-375</v>
          </cell>
          <cell r="N66">
            <v>-1076</v>
          </cell>
          <cell r="O66">
            <v>-5078</v>
          </cell>
          <cell r="P66">
            <v>1625805</v>
          </cell>
          <cell r="Q66">
            <v>1619217</v>
          </cell>
          <cell r="R66">
            <v>1969798</v>
          </cell>
          <cell r="S66">
            <v>1857184</v>
          </cell>
          <cell r="T66">
            <v>2048486</v>
          </cell>
          <cell r="U66">
            <v>1910985</v>
          </cell>
          <cell r="V66">
            <v>1717368</v>
          </cell>
          <cell r="W66">
            <v>1742819</v>
          </cell>
          <cell r="X66">
            <v>1550492</v>
          </cell>
          <cell r="Y66">
            <v>1900103</v>
          </cell>
          <cell r="Z66">
            <v>2060659</v>
          </cell>
          <cell r="AA66">
            <v>2010776</v>
          </cell>
          <cell r="AB66">
            <v>1428158</v>
          </cell>
          <cell r="AC66">
            <v>1406928</v>
          </cell>
          <cell r="AD66">
            <v>1748311</v>
          </cell>
          <cell r="AE66">
            <v>1891726</v>
          </cell>
          <cell r="AF66">
            <v>1886600</v>
          </cell>
          <cell r="AG66">
            <v>1583420</v>
          </cell>
          <cell r="AI66">
            <v>-33</v>
          </cell>
        </row>
        <row r="67">
          <cell r="I67">
            <v>0</v>
          </cell>
          <cell r="J67">
            <v>0</v>
          </cell>
          <cell r="K67">
            <v>-15821</v>
          </cell>
          <cell r="L67">
            <v>0</v>
          </cell>
          <cell r="M67">
            <v>0</v>
          </cell>
          <cell r="N67">
            <v>-685</v>
          </cell>
          <cell r="O67">
            <v>3316</v>
          </cell>
          <cell r="P67">
            <v>1808179</v>
          </cell>
          <cell r="Q67">
            <v>1711978</v>
          </cell>
          <cell r="R67">
            <v>2218742</v>
          </cell>
          <cell r="S67">
            <v>2111947</v>
          </cell>
          <cell r="T67">
            <v>2353299</v>
          </cell>
          <cell r="U67">
            <v>2410117</v>
          </cell>
          <cell r="V67">
            <v>1927403</v>
          </cell>
          <cell r="W67">
            <v>2079375</v>
          </cell>
          <cell r="X67">
            <v>2176689</v>
          </cell>
          <cell r="Y67">
            <v>2347569</v>
          </cell>
          <cell r="Z67">
            <v>2410901</v>
          </cell>
          <cell r="AA67">
            <v>2660961</v>
          </cell>
          <cell r="AB67">
            <v>1699374</v>
          </cell>
          <cell r="AC67">
            <v>1793969</v>
          </cell>
          <cell r="AD67">
            <v>2166759</v>
          </cell>
          <cell r="AE67">
            <v>1971305</v>
          </cell>
          <cell r="AF67">
            <v>2205330</v>
          </cell>
          <cell r="AG67">
            <v>1859551</v>
          </cell>
          <cell r="AI67">
            <v>0</v>
          </cell>
        </row>
        <row r="68">
          <cell r="I68">
            <v>0</v>
          </cell>
          <cell r="J68">
            <v>0</v>
          </cell>
          <cell r="K68">
            <v>-966</v>
          </cell>
          <cell r="L68">
            <v>-173</v>
          </cell>
          <cell r="M68">
            <v>-224</v>
          </cell>
          <cell r="N68">
            <v>-5854</v>
          </cell>
          <cell r="O68">
            <v>3888</v>
          </cell>
          <cell r="P68">
            <v>1896237</v>
          </cell>
          <cell r="Q68">
            <v>1932467</v>
          </cell>
          <cell r="R68">
            <v>2312505</v>
          </cell>
          <cell r="S68">
            <v>2139093</v>
          </cell>
          <cell r="T68">
            <v>2460961</v>
          </cell>
          <cell r="U68">
            <v>2015653</v>
          </cell>
          <cell r="V68">
            <v>1786845</v>
          </cell>
          <cell r="W68">
            <v>1607609</v>
          </cell>
          <cell r="X68">
            <v>1802367</v>
          </cell>
          <cell r="Y68">
            <v>1824033</v>
          </cell>
          <cell r="Z68">
            <v>2464953</v>
          </cell>
          <cell r="AA68">
            <v>1889494</v>
          </cell>
          <cell r="AB68">
            <v>1691940</v>
          </cell>
          <cell r="AC68">
            <v>1535800</v>
          </cell>
          <cell r="AD68">
            <v>1772585</v>
          </cell>
          <cell r="AE68">
            <v>1786702</v>
          </cell>
          <cell r="AF68">
            <v>2298977</v>
          </cell>
          <cell r="AG68">
            <v>1255684</v>
          </cell>
          <cell r="AI68">
            <v>0</v>
          </cell>
        </row>
        <row r="70">
          <cell r="I70">
            <v>21498121</v>
          </cell>
          <cell r="J70">
            <v>20311704</v>
          </cell>
          <cell r="K70">
            <v>21262617</v>
          </cell>
          <cell r="L70">
            <v>21076512</v>
          </cell>
          <cell r="M70">
            <v>20683089</v>
          </cell>
          <cell r="N70">
            <v>23498421</v>
          </cell>
          <cell r="O70">
            <v>19744615</v>
          </cell>
          <cell r="P70">
            <v>18946407</v>
          </cell>
          <cell r="Q70">
            <v>21715978</v>
          </cell>
          <cell r="R70">
            <v>22279506</v>
          </cell>
          <cell r="S70">
            <v>24059752</v>
          </cell>
          <cell r="T70">
            <v>21344551</v>
          </cell>
          <cell r="U70">
            <v>21234782</v>
          </cell>
          <cell r="V70">
            <v>21642934</v>
          </cell>
          <cell r="W70">
            <v>18854781</v>
          </cell>
          <cell r="X70">
            <v>18846905</v>
          </cell>
          <cell r="Y70">
            <v>19610276</v>
          </cell>
          <cell r="Z70">
            <v>19834980</v>
          </cell>
          <cell r="AA70">
            <v>19224701</v>
          </cell>
          <cell r="AB70">
            <v>16854378</v>
          </cell>
          <cell r="AC70">
            <v>20706129</v>
          </cell>
          <cell r="AD70">
            <v>23103648</v>
          </cell>
          <cell r="AE70">
            <v>23618755</v>
          </cell>
          <cell r="AF70">
            <v>20024030</v>
          </cell>
          <cell r="AG70">
            <v>19745066</v>
          </cell>
          <cell r="AI70">
            <v>20311704</v>
          </cell>
        </row>
        <row r="71">
          <cell r="I71">
            <v>10351516</v>
          </cell>
          <cell r="J71">
            <v>9827905</v>
          </cell>
          <cell r="K71">
            <v>10574473</v>
          </cell>
          <cell r="L71">
            <v>10895027</v>
          </cell>
          <cell r="M71">
            <v>11146962</v>
          </cell>
          <cell r="N71">
            <v>12533993</v>
          </cell>
          <cell r="O71">
            <v>8292955</v>
          </cell>
          <cell r="P71">
            <v>8099828</v>
          </cell>
          <cell r="Q71">
            <v>9127114</v>
          </cell>
          <cell r="R71">
            <v>9364289</v>
          </cell>
          <cell r="S71">
            <v>10750305</v>
          </cell>
          <cell r="T71">
            <v>9401644</v>
          </cell>
          <cell r="U71">
            <v>8993700</v>
          </cell>
          <cell r="V71">
            <v>8506005</v>
          </cell>
          <cell r="W71">
            <v>7878882</v>
          </cell>
          <cell r="X71">
            <v>8941555</v>
          </cell>
          <cell r="Y71">
            <v>9968756</v>
          </cell>
          <cell r="Z71">
            <v>9818906</v>
          </cell>
          <cell r="AA71">
            <v>8820505</v>
          </cell>
          <cell r="AB71">
            <v>7654618</v>
          </cell>
          <cell r="AC71">
            <v>8831500</v>
          </cell>
          <cell r="AD71">
            <v>10746707</v>
          </cell>
          <cell r="AE71">
            <v>10912702</v>
          </cell>
          <cell r="AF71">
            <v>9366160</v>
          </cell>
          <cell r="AG71">
            <v>8535465</v>
          </cell>
          <cell r="AI71">
            <v>9827905</v>
          </cell>
        </row>
        <row r="72">
          <cell r="I72">
            <v>13746334</v>
          </cell>
          <cell r="J72">
            <v>12397152</v>
          </cell>
          <cell r="K72">
            <v>13391124</v>
          </cell>
          <cell r="L72">
            <v>13437791</v>
          </cell>
          <cell r="M72">
            <v>13584019</v>
          </cell>
          <cell r="N72">
            <v>14862324</v>
          </cell>
          <cell r="O72">
            <v>11196186</v>
          </cell>
          <cell r="P72">
            <v>10929094</v>
          </cell>
          <cell r="Q72">
            <v>12417039</v>
          </cell>
          <cell r="R72">
            <v>12190663</v>
          </cell>
          <cell r="S72">
            <v>13976574</v>
          </cell>
          <cell r="T72">
            <v>12649392</v>
          </cell>
          <cell r="U72">
            <v>12483699</v>
          </cell>
          <cell r="V72">
            <v>8792048</v>
          </cell>
          <cell r="W72">
            <v>9149819</v>
          </cell>
          <cell r="X72">
            <v>9448094</v>
          </cell>
          <cell r="Y72">
            <v>10404722</v>
          </cell>
          <cell r="Z72">
            <v>10522029</v>
          </cell>
          <cell r="AA72">
            <v>9652243</v>
          </cell>
          <cell r="AB72">
            <v>8583231</v>
          </cell>
          <cell r="AC72">
            <v>9642276</v>
          </cell>
          <cell r="AD72">
            <v>11409105</v>
          </cell>
          <cell r="AE72">
            <v>11515321</v>
          </cell>
          <cell r="AF72">
            <v>10900003</v>
          </cell>
          <cell r="AG72">
            <v>9250396</v>
          </cell>
          <cell r="AI72">
            <v>12397152</v>
          </cell>
        </row>
        <row r="73">
          <cell r="I73">
            <v>16494764</v>
          </cell>
          <cell r="J73">
            <v>14271101</v>
          </cell>
          <cell r="K73">
            <v>16363240</v>
          </cell>
          <cell r="L73">
            <v>15932483</v>
          </cell>
          <cell r="M73">
            <v>15980499</v>
          </cell>
          <cell r="N73">
            <v>17520915</v>
          </cell>
          <cell r="O73">
            <v>14210928</v>
          </cell>
          <cell r="P73">
            <v>13567119</v>
          </cell>
          <cell r="Q73">
            <v>14418876</v>
          </cell>
          <cell r="R73">
            <v>14677193</v>
          </cell>
          <cell r="S73">
            <v>15997501</v>
          </cell>
          <cell r="T73">
            <v>15397985</v>
          </cell>
          <cell r="U73">
            <v>14860975</v>
          </cell>
          <cell r="V73">
            <v>12643669</v>
          </cell>
          <cell r="W73">
            <v>12849839</v>
          </cell>
          <cell r="X73">
            <v>12532506</v>
          </cell>
          <cell r="Y73">
            <v>13705747</v>
          </cell>
          <cell r="Z73">
            <v>14518934</v>
          </cell>
          <cell r="AA73">
            <v>13003981</v>
          </cell>
          <cell r="AB73">
            <v>11512727</v>
          </cell>
          <cell r="AC73">
            <v>13092605</v>
          </cell>
          <cell r="AD73">
            <v>15825909</v>
          </cell>
          <cell r="AE73">
            <v>14927814</v>
          </cell>
          <cell r="AF73">
            <v>15493736</v>
          </cell>
          <cell r="AG73">
            <v>12566258</v>
          </cell>
          <cell r="AI73">
            <v>14271101</v>
          </cell>
        </row>
        <row r="74">
          <cell r="I74">
            <v>17589137</v>
          </cell>
          <cell r="J74">
            <v>15118181</v>
          </cell>
          <cell r="K74">
            <v>16834182</v>
          </cell>
          <cell r="L74">
            <v>17792838</v>
          </cell>
          <cell r="M74">
            <v>17647866</v>
          </cell>
          <cell r="N74">
            <v>18749345</v>
          </cell>
          <cell r="O74">
            <v>14739750</v>
          </cell>
          <cell r="P74">
            <v>13696494</v>
          </cell>
          <cell r="Q74">
            <v>15108718</v>
          </cell>
          <cell r="R74">
            <v>16574923</v>
          </cell>
          <cell r="S74">
            <v>16835772</v>
          </cell>
          <cell r="T74">
            <v>17260876</v>
          </cell>
          <cell r="U74">
            <v>16690574</v>
          </cell>
          <cell r="V74">
            <v>13902354</v>
          </cell>
          <cell r="W74">
            <v>15451288</v>
          </cell>
          <cell r="X74">
            <v>15342493</v>
          </cell>
          <cell r="Y74">
            <v>16541232</v>
          </cell>
          <cell r="Z74">
            <v>17672952</v>
          </cell>
          <cell r="AA74">
            <v>15700205</v>
          </cell>
          <cell r="AB74">
            <v>13949247</v>
          </cell>
          <cell r="AC74">
            <v>15635199</v>
          </cell>
          <cell r="AD74">
            <v>19793664</v>
          </cell>
          <cell r="AE74">
            <v>18030540</v>
          </cell>
          <cell r="AF74">
            <v>18539304</v>
          </cell>
          <cell r="AG74">
            <v>15906973</v>
          </cell>
          <cell r="AI74">
            <v>15118181</v>
          </cell>
        </row>
        <row r="75">
          <cell r="I75">
            <v>19256206</v>
          </cell>
          <cell r="J75">
            <v>16509022</v>
          </cell>
          <cell r="K75">
            <v>17389185</v>
          </cell>
          <cell r="L75">
            <v>17391414</v>
          </cell>
          <cell r="M75">
            <v>17431938</v>
          </cell>
          <cell r="N75">
            <v>18232223</v>
          </cell>
          <cell r="O75">
            <v>13997015</v>
          </cell>
          <cell r="P75">
            <v>13343232</v>
          </cell>
          <cell r="Q75">
            <v>15208635</v>
          </cell>
          <cell r="R75">
            <v>15771682</v>
          </cell>
          <cell r="S75">
            <v>16855454</v>
          </cell>
          <cell r="T75">
            <v>17207909</v>
          </cell>
          <cell r="U75">
            <v>15554311</v>
          </cell>
          <cell r="V75">
            <v>14259793</v>
          </cell>
          <cell r="W75">
            <v>13588081</v>
          </cell>
          <cell r="X75">
            <v>13558131</v>
          </cell>
          <cell r="Y75">
            <v>14774580</v>
          </cell>
          <cell r="Z75">
            <v>16197205</v>
          </cell>
          <cell r="AA75">
            <v>14529249</v>
          </cell>
          <cell r="AB75">
            <v>13606900</v>
          </cell>
          <cell r="AC75">
            <v>14421971</v>
          </cell>
          <cell r="AD75">
            <v>17984605</v>
          </cell>
          <cell r="AE75">
            <v>16462023</v>
          </cell>
          <cell r="AF75">
            <v>17204678</v>
          </cell>
          <cell r="AG75">
            <v>14630596</v>
          </cell>
          <cell r="AI75">
            <v>16509022</v>
          </cell>
        </row>
        <row r="76">
          <cell r="I76">
            <v>25364199</v>
          </cell>
          <cell r="J76">
            <v>22209027</v>
          </cell>
          <cell r="K76">
            <v>23416381</v>
          </cell>
          <cell r="L76">
            <v>22435135</v>
          </cell>
          <cell r="M76">
            <v>23040945</v>
          </cell>
          <cell r="N76">
            <v>24857895</v>
          </cell>
          <cell r="O76">
            <v>19856653</v>
          </cell>
          <cell r="P76">
            <v>19154393</v>
          </cell>
          <cell r="Q76">
            <v>20215549</v>
          </cell>
          <cell r="R76">
            <v>22828947</v>
          </cell>
          <cell r="S76">
            <v>23149561</v>
          </cell>
          <cell r="T76">
            <v>24079068</v>
          </cell>
          <cell r="U76">
            <v>21789799</v>
          </cell>
          <cell r="V76">
            <v>19635882</v>
          </cell>
          <cell r="W76">
            <v>19061463</v>
          </cell>
          <cell r="X76">
            <v>18497240</v>
          </cell>
          <cell r="Y76">
            <v>19199567</v>
          </cell>
          <cell r="Z76">
            <v>21492410</v>
          </cell>
          <cell r="AA76">
            <v>19733246</v>
          </cell>
          <cell r="AB76">
            <v>18131931</v>
          </cell>
          <cell r="AC76">
            <v>19246877</v>
          </cell>
          <cell r="AD76">
            <v>23453573</v>
          </cell>
          <cell r="AE76">
            <v>22303448</v>
          </cell>
          <cell r="AF76">
            <v>22186693</v>
          </cell>
          <cell r="AG76">
            <v>18036457</v>
          </cell>
          <cell r="AI76">
            <v>22209027</v>
          </cell>
        </row>
        <row r="77">
          <cell r="I77">
            <v>20028348</v>
          </cell>
          <cell r="J77">
            <v>17817653</v>
          </cell>
          <cell r="K77">
            <v>18836664</v>
          </cell>
          <cell r="L77">
            <v>18875505</v>
          </cell>
          <cell r="M77">
            <v>18999291</v>
          </cell>
          <cell r="N77">
            <v>20901262</v>
          </cell>
          <cell r="O77">
            <v>16422299</v>
          </cell>
          <cell r="P77">
            <v>16379182</v>
          </cell>
          <cell r="Q77">
            <v>17328307</v>
          </cell>
          <cell r="R77">
            <v>19787758</v>
          </cell>
          <cell r="S77">
            <v>20048112</v>
          </cell>
          <cell r="T77">
            <v>20192803</v>
          </cell>
          <cell r="U77">
            <v>18735991</v>
          </cell>
          <cell r="V77">
            <v>16366362</v>
          </cell>
          <cell r="W77">
            <v>17250755</v>
          </cell>
          <cell r="X77">
            <v>15979844</v>
          </cell>
          <cell r="Y77">
            <v>17689668</v>
          </cell>
          <cell r="Z77">
            <v>18664216</v>
          </cell>
          <cell r="AA77">
            <v>17193842</v>
          </cell>
          <cell r="AB77">
            <v>15089980</v>
          </cell>
          <cell r="AC77">
            <v>16764810</v>
          </cell>
          <cell r="AD77">
            <v>20719183</v>
          </cell>
          <cell r="AE77">
            <v>20158302</v>
          </cell>
          <cell r="AF77">
            <v>20753804</v>
          </cell>
          <cell r="AG77">
            <v>17056438</v>
          </cell>
          <cell r="AI77">
            <v>17817653</v>
          </cell>
        </row>
        <row r="78">
          <cell r="I78">
            <v>21132638</v>
          </cell>
          <cell r="J78">
            <v>18499267</v>
          </cell>
          <cell r="K78">
            <v>19854820</v>
          </cell>
          <cell r="L78">
            <v>20018412</v>
          </cell>
          <cell r="M78">
            <v>20286857</v>
          </cell>
          <cell r="N78">
            <v>22135878</v>
          </cell>
          <cell r="O78">
            <v>15465680</v>
          </cell>
          <cell r="P78">
            <v>13716913</v>
          </cell>
          <cell r="Q78">
            <v>14943948</v>
          </cell>
          <cell r="R78">
            <v>17490835</v>
          </cell>
          <cell r="S78">
            <v>16990015</v>
          </cell>
          <cell r="T78">
            <v>18519575</v>
          </cell>
          <cell r="U78">
            <v>15752283</v>
          </cell>
          <cell r="V78">
            <v>13797853</v>
          </cell>
          <cell r="W78">
            <v>16215278</v>
          </cell>
          <cell r="X78">
            <v>14843573</v>
          </cell>
          <cell r="Y78">
            <v>17169490</v>
          </cell>
          <cell r="Z78">
            <v>18067459</v>
          </cell>
          <cell r="AA78">
            <v>15182874</v>
          </cell>
          <cell r="AB78">
            <v>14245261</v>
          </cell>
          <cell r="AC78">
            <v>15182465</v>
          </cell>
          <cell r="AD78">
            <v>17788003</v>
          </cell>
          <cell r="AE78">
            <v>16966055</v>
          </cell>
          <cell r="AF78">
            <v>17703783</v>
          </cell>
          <cell r="AG78">
            <v>14719619</v>
          </cell>
          <cell r="AI78">
            <v>18499267</v>
          </cell>
        </row>
        <row r="79">
          <cell r="I79">
            <v>17296238</v>
          </cell>
          <cell r="J79">
            <v>14318107</v>
          </cell>
          <cell r="K79">
            <v>14853819</v>
          </cell>
          <cell r="L79">
            <v>15796068</v>
          </cell>
          <cell r="M79">
            <v>16048088</v>
          </cell>
          <cell r="N79">
            <v>17073820</v>
          </cell>
          <cell r="O79">
            <v>15222196</v>
          </cell>
          <cell r="P79">
            <v>11968514</v>
          </cell>
          <cell r="Q79">
            <v>12993403</v>
          </cell>
          <cell r="R79">
            <v>15775282</v>
          </cell>
          <cell r="S79">
            <v>15330489</v>
          </cell>
          <cell r="T79">
            <v>16290738</v>
          </cell>
          <cell r="U79">
            <v>15692241</v>
          </cell>
          <cell r="V79">
            <v>12535868</v>
          </cell>
          <cell r="W79">
            <v>13331936</v>
          </cell>
          <cell r="X79">
            <v>12245850</v>
          </cell>
          <cell r="Y79">
            <v>13447905</v>
          </cell>
          <cell r="Z79">
            <v>14776170</v>
          </cell>
          <cell r="AA79">
            <v>12815927</v>
          </cell>
          <cell r="AB79">
            <v>11678706</v>
          </cell>
          <cell r="AC79">
            <v>13202695</v>
          </cell>
          <cell r="AD79">
            <v>16819613</v>
          </cell>
          <cell r="AE79">
            <v>15660955</v>
          </cell>
          <cell r="AF79">
            <v>15920593</v>
          </cell>
          <cell r="AG79">
            <v>12666528</v>
          </cell>
          <cell r="AI79">
            <v>14318107</v>
          </cell>
        </row>
        <row r="80">
          <cell r="I80">
            <v>27152817</v>
          </cell>
          <cell r="J80">
            <v>23686405</v>
          </cell>
          <cell r="K80">
            <v>23652248</v>
          </cell>
          <cell r="L80">
            <v>24846342</v>
          </cell>
          <cell r="M80">
            <v>23888475</v>
          </cell>
          <cell r="N80">
            <v>27352865</v>
          </cell>
          <cell r="O80">
            <v>24280411</v>
          </cell>
          <cell r="P80">
            <v>19876030</v>
          </cell>
          <cell r="Q80">
            <v>21697863</v>
          </cell>
          <cell r="R80">
            <v>24364839</v>
          </cell>
          <cell r="S80">
            <v>24208297</v>
          </cell>
          <cell r="T80">
            <v>25965829</v>
          </cell>
          <cell r="U80">
            <v>24222590</v>
          </cell>
          <cell r="V80">
            <v>21240299</v>
          </cell>
          <cell r="W80">
            <v>20059091</v>
          </cell>
          <cell r="X80">
            <v>19748911</v>
          </cell>
          <cell r="Y80">
            <v>20723663</v>
          </cell>
          <cell r="Z80">
            <v>22712601</v>
          </cell>
          <cell r="AA80">
            <v>20090159</v>
          </cell>
          <cell r="AB80">
            <v>17941695</v>
          </cell>
          <cell r="AC80">
            <v>19596031</v>
          </cell>
          <cell r="AD80">
            <v>25316641</v>
          </cell>
          <cell r="AE80">
            <v>22542719</v>
          </cell>
          <cell r="AF80">
            <v>25016389</v>
          </cell>
          <cell r="AG80">
            <v>20731089</v>
          </cell>
          <cell r="AI80">
            <v>23686405</v>
          </cell>
        </row>
        <row r="81">
          <cell r="I81">
            <v>22731615</v>
          </cell>
          <cell r="J81">
            <v>18802193</v>
          </cell>
          <cell r="K81">
            <v>19526837</v>
          </cell>
          <cell r="L81">
            <v>19152173</v>
          </cell>
          <cell r="M81">
            <v>19961054</v>
          </cell>
          <cell r="N81">
            <v>21754258</v>
          </cell>
          <cell r="O81">
            <v>19719308</v>
          </cell>
          <cell r="P81">
            <v>16649583</v>
          </cell>
          <cell r="Q81">
            <v>17584932</v>
          </cell>
          <cell r="R81">
            <v>20815261</v>
          </cell>
          <cell r="S81">
            <v>20114071</v>
          </cell>
          <cell r="T81">
            <v>22684836</v>
          </cell>
          <cell r="U81">
            <v>19872963</v>
          </cell>
          <cell r="V81">
            <v>17594783</v>
          </cell>
          <cell r="W81">
            <v>18361799</v>
          </cell>
          <cell r="X81">
            <v>16215237</v>
          </cell>
          <cell r="Y81">
            <v>17545724</v>
          </cell>
          <cell r="Z81">
            <v>19219851</v>
          </cell>
          <cell r="AA81">
            <v>17640436</v>
          </cell>
          <cell r="AB81">
            <v>16311306</v>
          </cell>
          <cell r="AC81">
            <v>16350221</v>
          </cell>
          <cell r="AD81">
            <v>21161832</v>
          </cell>
          <cell r="AE81">
            <v>19988279</v>
          </cell>
          <cell r="AF81">
            <v>20742361</v>
          </cell>
          <cell r="AG81">
            <v>17911246</v>
          </cell>
          <cell r="AI81">
            <v>18802193</v>
          </cell>
        </row>
        <row r="82">
          <cell r="I82">
            <v>12971084</v>
          </cell>
          <cell r="J82">
            <v>11250682</v>
          </cell>
          <cell r="K82">
            <v>11571773</v>
          </cell>
          <cell r="L82">
            <v>11865273</v>
          </cell>
          <cell r="M82">
            <v>12331035</v>
          </cell>
          <cell r="N82">
            <v>13570396</v>
          </cell>
          <cell r="O82">
            <v>12072355</v>
          </cell>
          <cell r="P82">
            <v>9726643</v>
          </cell>
          <cell r="Q82">
            <v>10326389</v>
          </cell>
          <cell r="R82">
            <v>11765702</v>
          </cell>
          <cell r="S82">
            <v>11746722</v>
          </cell>
          <cell r="T82">
            <v>12859290</v>
          </cell>
          <cell r="U82">
            <v>11532684</v>
          </cell>
          <cell r="V82">
            <v>10310652</v>
          </cell>
          <cell r="W82">
            <v>10529812</v>
          </cell>
          <cell r="X82">
            <v>9569279</v>
          </cell>
          <cell r="Y82">
            <v>10867825</v>
          </cell>
          <cell r="Z82">
            <v>11502641</v>
          </cell>
          <cell r="AA82">
            <v>10460478</v>
          </cell>
          <cell r="AB82">
            <v>9303074</v>
          </cell>
          <cell r="AC82">
            <v>9700373</v>
          </cell>
          <cell r="AD82">
            <v>12499345</v>
          </cell>
          <cell r="AE82">
            <v>12291084</v>
          </cell>
          <cell r="AF82">
            <v>12484312</v>
          </cell>
          <cell r="AG82">
            <v>10393265</v>
          </cell>
          <cell r="AI82">
            <v>11250682</v>
          </cell>
        </row>
        <row r="83">
          <cell r="I83">
            <v>13880115</v>
          </cell>
          <cell r="J83">
            <v>11816405</v>
          </cell>
          <cell r="K83">
            <v>12011206</v>
          </cell>
          <cell r="L83">
            <v>12420417</v>
          </cell>
          <cell r="M83">
            <v>12844592</v>
          </cell>
          <cell r="N83">
            <v>14517364</v>
          </cell>
          <cell r="O83">
            <v>13034824</v>
          </cell>
          <cell r="P83">
            <v>11024906</v>
          </cell>
          <cell r="Q83">
            <v>10962806</v>
          </cell>
          <cell r="R83">
            <v>13735719</v>
          </cell>
          <cell r="S83">
            <v>12568925</v>
          </cell>
          <cell r="T83">
            <v>14791005</v>
          </cell>
          <cell r="U83">
            <v>12547919</v>
          </cell>
          <cell r="V83">
            <v>11627094</v>
          </cell>
          <cell r="W83">
            <v>11109037</v>
          </cell>
          <cell r="X83">
            <v>10261577</v>
          </cell>
          <cell r="Y83">
            <v>11214270</v>
          </cell>
          <cell r="Z83">
            <v>12375824</v>
          </cell>
          <cell r="AA83">
            <v>10559392</v>
          </cell>
          <cell r="AB83">
            <v>9866351</v>
          </cell>
          <cell r="AC83">
            <v>9941936</v>
          </cell>
          <cell r="AD83">
            <v>12315996</v>
          </cell>
          <cell r="AE83">
            <v>12092258</v>
          </cell>
          <cell r="AF83">
            <v>12928889</v>
          </cell>
          <cell r="AG83">
            <v>10688883</v>
          </cell>
          <cell r="AI83">
            <v>11816405</v>
          </cell>
        </row>
        <row r="84">
          <cell r="I84">
            <v>17828165</v>
          </cell>
          <cell r="J84">
            <v>14886202</v>
          </cell>
          <cell r="K84">
            <v>15367082</v>
          </cell>
          <cell r="L84">
            <v>16060098</v>
          </cell>
          <cell r="M84">
            <v>17157931</v>
          </cell>
          <cell r="N84">
            <v>18686513</v>
          </cell>
          <cell r="O84">
            <v>16522781</v>
          </cell>
          <cell r="P84">
            <v>13136695</v>
          </cell>
          <cell r="Q84">
            <v>13591677</v>
          </cell>
          <cell r="R84">
            <v>17112471</v>
          </cell>
          <cell r="S84">
            <v>16385307</v>
          </cell>
          <cell r="T84">
            <v>17856720</v>
          </cell>
          <cell r="U84">
            <v>16383445</v>
          </cell>
          <cell r="V84">
            <v>14124514</v>
          </cell>
          <cell r="W84">
            <v>14203820</v>
          </cell>
          <cell r="X84">
            <v>13223007</v>
          </cell>
          <cell r="Y84">
            <v>14953582</v>
          </cell>
          <cell r="Z84">
            <v>16253438</v>
          </cell>
          <cell r="AA84">
            <v>14305101</v>
          </cell>
          <cell r="AB84">
            <v>12510604</v>
          </cell>
          <cell r="AC84">
            <v>13309531</v>
          </cell>
          <cell r="AD84">
            <v>17260235</v>
          </cell>
          <cell r="AE84">
            <v>15659604</v>
          </cell>
          <cell r="AF84">
            <v>17003546</v>
          </cell>
          <cell r="AG84">
            <v>14462783</v>
          </cell>
          <cell r="AI84">
            <v>14886202</v>
          </cell>
        </row>
        <row r="85">
          <cell r="I85">
            <v>15199160</v>
          </cell>
          <cell r="J85">
            <v>13384116</v>
          </cell>
          <cell r="K85">
            <v>13448243</v>
          </cell>
          <cell r="L85">
            <v>13876734</v>
          </cell>
          <cell r="M85">
            <v>14540833</v>
          </cell>
          <cell r="N85">
            <v>16205283</v>
          </cell>
          <cell r="O85">
            <v>15024727</v>
          </cell>
          <cell r="P85">
            <v>11633014</v>
          </cell>
          <cell r="Q85">
            <v>11801116</v>
          </cell>
          <cell r="R85">
            <v>14162376</v>
          </cell>
          <cell r="S85">
            <v>13796796</v>
          </cell>
          <cell r="T85">
            <v>15081311</v>
          </cell>
          <cell r="U85">
            <v>13474594</v>
          </cell>
          <cell r="V85">
            <v>12520550</v>
          </cell>
          <cell r="W85">
            <v>12411367</v>
          </cell>
          <cell r="X85">
            <v>11358273</v>
          </cell>
          <cell r="Y85">
            <v>14783651</v>
          </cell>
          <cell r="Z85">
            <v>13843804</v>
          </cell>
          <cell r="AA85">
            <v>13398461</v>
          </cell>
          <cell r="AB85">
            <v>11917121</v>
          </cell>
          <cell r="AC85">
            <v>12030657</v>
          </cell>
          <cell r="AD85">
            <v>15412800</v>
          </cell>
          <cell r="AE85">
            <v>14646668</v>
          </cell>
          <cell r="AF85">
            <v>15509002</v>
          </cell>
          <cell r="AG85">
            <v>13651740</v>
          </cell>
          <cell r="AI85">
            <v>13384116</v>
          </cell>
        </row>
        <row r="86">
          <cell r="I86">
            <v>17286826</v>
          </cell>
          <cell r="J86">
            <v>14629532</v>
          </cell>
          <cell r="K86">
            <v>14595926</v>
          </cell>
          <cell r="L86">
            <v>15616996</v>
          </cell>
          <cell r="M86">
            <v>16188800</v>
          </cell>
          <cell r="N86">
            <v>16848931</v>
          </cell>
          <cell r="O86">
            <v>16540559</v>
          </cell>
          <cell r="P86">
            <v>11643065</v>
          </cell>
          <cell r="Q86">
            <v>12718202</v>
          </cell>
          <cell r="R86">
            <v>14567610</v>
          </cell>
          <cell r="S86">
            <v>13880986</v>
          </cell>
          <cell r="T86">
            <v>15652871</v>
          </cell>
          <cell r="U86">
            <v>13934215</v>
          </cell>
          <cell r="V86">
            <v>12898049</v>
          </cell>
          <cell r="W86">
            <v>13100761</v>
          </cell>
          <cell r="X86">
            <v>12276492</v>
          </cell>
          <cell r="Y86">
            <v>13253358</v>
          </cell>
          <cell r="Z86">
            <v>14425768</v>
          </cell>
          <cell r="AA86">
            <v>13989320</v>
          </cell>
          <cell r="AB86">
            <v>11125627</v>
          </cell>
          <cell r="AC86">
            <v>11714434</v>
          </cell>
          <cell r="AD86">
            <v>14378481</v>
          </cell>
          <cell r="AE86">
            <v>14965375</v>
          </cell>
          <cell r="AF86">
            <v>14796339</v>
          </cell>
          <cell r="AG86">
            <v>12670830</v>
          </cell>
          <cell r="AI86">
            <v>14629532</v>
          </cell>
        </row>
        <row r="87">
          <cell r="I87">
            <v>11632438</v>
          </cell>
          <cell r="J87">
            <v>9817828</v>
          </cell>
          <cell r="K87">
            <v>9817006</v>
          </cell>
          <cell r="L87">
            <v>10427906</v>
          </cell>
          <cell r="M87">
            <v>10520438</v>
          </cell>
          <cell r="N87">
            <v>10992928</v>
          </cell>
          <cell r="O87">
            <v>11558323</v>
          </cell>
          <cell r="P87">
            <v>7773245</v>
          </cell>
          <cell r="Q87">
            <v>8279381</v>
          </cell>
          <cell r="R87">
            <v>9636274</v>
          </cell>
          <cell r="S87">
            <v>9730477</v>
          </cell>
          <cell r="T87">
            <v>10526599</v>
          </cell>
          <cell r="U87">
            <v>9566735</v>
          </cell>
          <cell r="V87">
            <v>8750334</v>
          </cell>
          <cell r="W87">
            <v>9188990</v>
          </cell>
          <cell r="X87">
            <v>8488358</v>
          </cell>
          <cell r="Y87">
            <v>9543324</v>
          </cell>
          <cell r="Z87">
            <v>10017348</v>
          </cell>
          <cell r="AA87">
            <v>9977153</v>
          </cell>
          <cell r="AB87">
            <v>7915727</v>
          </cell>
          <cell r="AC87">
            <v>8257960</v>
          </cell>
          <cell r="AD87">
            <v>10174619</v>
          </cell>
          <cell r="AE87">
            <v>10575656</v>
          </cell>
          <cell r="AF87">
            <v>11889996</v>
          </cell>
          <cell r="AG87">
            <v>9922986</v>
          </cell>
          <cell r="AI87">
            <v>9817828</v>
          </cell>
        </row>
        <row r="88">
          <cell r="I88">
            <v>13912536</v>
          </cell>
          <cell r="J88">
            <v>10978821</v>
          </cell>
          <cell r="K88">
            <v>10589345</v>
          </cell>
          <cell r="L88">
            <v>12493799</v>
          </cell>
          <cell r="M88">
            <v>11842745</v>
          </cell>
          <cell r="N88">
            <v>11657365</v>
          </cell>
          <cell r="O88">
            <v>12696546</v>
          </cell>
          <cell r="P88">
            <v>9010763</v>
          </cell>
          <cell r="Q88">
            <v>8948520</v>
          </cell>
          <cell r="R88">
            <v>10989558</v>
          </cell>
          <cell r="S88">
            <v>10678936</v>
          </cell>
          <cell r="T88">
            <v>11982318</v>
          </cell>
          <cell r="U88">
            <v>10469228</v>
          </cell>
          <cell r="V88">
            <v>9798944</v>
          </cell>
          <cell r="W88">
            <v>9473997</v>
          </cell>
          <cell r="X88">
            <v>8938861</v>
          </cell>
          <cell r="Y88">
            <v>9664153</v>
          </cell>
          <cell r="Z88">
            <v>10317053</v>
          </cell>
          <cell r="AA88">
            <v>10421916</v>
          </cell>
          <cell r="AB88">
            <v>8908567</v>
          </cell>
          <cell r="AC88">
            <v>8832699</v>
          </cell>
          <cell r="AD88">
            <v>9469469</v>
          </cell>
          <cell r="AE88">
            <v>10276268</v>
          </cell>
          <cell r="AF88">
            <v>10541507</v>
          </cell>
          <cell r="AG88">
            <v>8722184</v>
          </cell>
          <cell r="AI88">
            <v>10978821</v>
          </cell>
        </row>
        <row r="89">
          <cell r="I89">
            <v>23256359</v>
          </cell>
          <cell r="J89">
            <v>19182573</v>
          </cell>
          <cell r="K89">
            <v>18079745</v>
          </cell>
          <cell r="L89">
            <v>21096628</v>
          </cell>
          <cell r="M89">
            <v>19775539</v>
          </cell>
          <cell r="N89">
            <v>20814467</v>
          </cell>
          <cell r="O89">
            <v>22963192</v>
          </cell>
          <cell r="P89">
            <v>17271249</v>
          </cell>
          <cell r="Q89">
            <v>17306117</v>
          </cell>
          <cell r="R89">
            <v>19816218</v>
          </cell>
          <cell r="S89">
            <v>19061832</v>
          </cell>
          <cell r="T89">
            <v>20721757</v>
          </cell>
          <cell r="U89">
            <v>20161622</v>
          </cell>
          <cell r="V89">
            <v>18719620</v>
          </cell>
          <cell r="W89">
            <v>17345107</v>
          </cell>
          <cell r="X89">
            <v>18669576</v>
          </cell>
          <cell r="Y89">
            <v>18260413</v>
          </cell>
          <cell r="Z89">
            <v>20744156</v>
          </cell>
          <cell r="AA89">
            <v>22782570</v>
          </cell>
          <cell r="AB89">
            <v>14884217</v>
          </cell>
          <cell r="AC89">
            <v>15687201</v>
          </cell>
          <cell r="AD89">
            <v>20240014</v>
          </cell>
          <cell r="AE89">
            <v>20811052</v>
          </cell>
          <cell r="AF89">
            <v>23082162</v>
          </cell>
          <cell r="AG89">
            <v>17615292</v>
          </cell>
          <cell r="AI89">
            <v>19182573</v>
          </cell>
        </row>
        <row r="91">
          <cell r="I91">
            <v>159412772</v>
          </cell>
          <cell r="J91">
            <v>159241719</v>
          </cell>
          <cell r="K91">
            <v>150847810</v>
          </cell>
          <cell r="L91">
            <v>155584159</v>
          </cell>
          <cell r="M91">
            <v>144215451</v>
          </cell>
          <cell r="N91">
            <v>150630150</v>
          </cell>
          <cell r="O91">
            <v>159488635</v>
          </cell>
          <cell r="P91">
            <v>151053083</v>
          </cell>
          <cell r="Q91">
            <v>149517279</v>
          </cell>
          <cell r="R91">
            <v>160490503</v>
          </cell>
          <cell r="S91">
            <v>157094598</v>
          </cell>
          <cell r="T91">
            <v>149874792</v>
          </cell>
          <cell r="U91">
            <v>156947830</v>
          </cell>
          <cell r="V91">
            <v>145483172</v>
          </cell>
          <cell r="W91">
            <v>139236532</v>
          </cell>
          <cell r="X91">
            <v>139073456</v>
          </cell>
          <cell r="Y91">
            <v>131086983</v>
          </cell>
          <cell r="Z91">
            <v>142697998</v>
          </cell>
          <cell r="AA91">
            <v>142484899</v>
          </cell>
          <cell r="AB91">
            <v>129148122</v>
          </cell>
          <cell r="AC91">
            <v>138629351</v>
          </cell>
          <cell r="AD91">
            <v>142182896</v>
          </cell>
          <cell r="AE91">
            <v>128286409</v>
          </cell>
          <cell r="AF91">
            <v>133356478</v>
          </cell>
          <cell r="AG91">
            <v>139468217</v>
          </cell>
          <cell r="AI91">
            <v>159241719</v>
          </cell>
        </row>
        <row r="92">
          <cell r="I92">
            <v>5698460</v>
          </cell>
          <cell r="J92">
            <v>5062300</v>
          </cell>
          <cell r="K92">
            <v>4988649</v>
          </cell>
          <cell r="L92">
            <v>5356691</v>
          </cell>
          <cell r="M92">
            <v>5195170</v>
          </cell>
          <cell r="N92">
            <v>5381919</v>
          </cell>
          <cell r="O92">
            <v>5679280</v>
          </cell>
          <cell r="P92">
            <v>5109677</v>
          </cell>
          <cell r="Q92">
            <v>6822791</v>
          </cell>
          <cell r="R92">
            <v>6335890</v>
          </cell>
          <cell r="S92">
            <v>7321232</v>
          </cell>
          <cell r="T92">
            <v>6869128</v>
          </cell>
          <cell r="U92">
            <v>6421617</v>
          </cell>
          <cell r="V92">
            <v>5747073</v>
          </cell>
          <cell r="W92">
            <v>5341548</v>
          </cell>
          <cell r="X92">
            <v>5499221</v>
          </cell>
          <cell r="Y92">
            <v>5853884</v>
          </cell>
          <cell r="Z92">
            <v>5775540</v>
          </cell>
          <cell r="AA92">
            <v>6091053</v>
          </cell>
          <cell r="AB92">
            <v>5611697</v>
          </cell>
          <cell r="AC92">
            <v>10846603</v>
          </cell>
          <cell r="AD92">
            <v>11581085</v>
          </cell>
          <cell r="AE92">
            <v>11874703</v>
          </cell>
          <cell r="AF92">
            <v>10142134</v>
          </cell>
          <cell r="AG92">
            <v>9708784</v>
          </cell>
          <cell r="AI92">
            <v>5062300</v>
          </cell>
        </row>
        <row r="93">
          <cell r="I93">
            <v>9144217</v>
          </cell>
          <cell r="J93">
            <v>9308795</v>
          </cell>
          <cell r="K93">
            <v>9784621</v>
          </cell>
          <cell r="L93">
            <v>9101109</v>
          </cell>
          <cell r="M93">
            <v>8270142</v>
          </cell>
          <cell r="N93">
            <v>8835409</v>
          </cell>
          <cell r="O93">
            <v>8346439</v>
          </cell>
          <cell r="P93">
            <v>8746197</v>
          </cell>
          <cell r="Q93">
            <v>9295315</v>
          </cell>
          <cell r="R93">
            <v>8849344</v>
          </cell>
          <cell r="S93">
            <v>9114320</v>
          </cell>
          <cell r="T93">
            <v>9094651</v>
          </cell>
          <cell r="U93">
            <v>8915237</v>
          </cell>
          <cell r="V93">
            <v>9320652</v>
          </cell>
          <cell r="W93">
            <v>9177887</v>
          </cell>
          <cell r="X93">
            <v>8290997</v>
          </cell>
          <cell r="Y93">
            <v>8940479</v>
          </cell>
          <cell r="Z93">
            <v>8665673</v>
          </cell>
          <cell r="AA93">
            <v>9058264</v>
          </cell>
          <cell r="AB93">
            <v>8599346</v>
          </cell>
          <cell r="AC93">
            <v>4431410</v>
          </cell>
          <cell r="AD93">
            <v>4626681</v>
          </cell>
          <cell r="AE93">
            <v>4375042</v>
          </cell>
          <cell r="AF93">
            <v>4830381</v>
          </cell>
          <cell r="AG93">
            <v>4736127</v>
          </cell>
          <cell r="AI93">
            <v>9308795</v>
          </cell>
        </row>
        <row r="94">
          <cell r="I94">
            <v>29046926</v>
          </cell>
          <cell r="J94">
            <v>27329813</v>
          </cell>
          <cell r="K94">
            <v>30376836</v>
          </cell>
          <cell r="L94">
            <v>28422876</v>
          </cell>
          <cell r="M94">
            <v>27005519</v>
          </cell>
          <cell r="N94">
            <v>25469205</v>
          </cell>
          <cell r="O94">
            <v>26418659</v>
          </cell>
          <cell r="P94">
            <v>27156736</v>
          </cell>
          <cell r="Q94">
            <v>31313278</v>
          </cell>
          <cell r="R94">
            <v>29589647</v>
          </cell>
          <cell r="S94">
            <v>29407184</v>
          </cell>
          <cell r="T94">
            <v>27512120</v>
          </cell>
          <cell r="U94">
            <v>31153213</v>
          </cell>
          <cell r="V94">
            <v>28670090</v>
          </cell>
          <cell r="W94">
            <v>30661646</v>
          </cell>
          <cell r="X94">
            <v>27725250</v>
          </cell>
          <cell r="Y94">
            <v>26746435</v>
          </cell>
          <cell r="Z94">
            <v>25499882</v>
          </cell>
          <cell r="AA94">
            <v>29388353</v>
          </cell>
          <cell r="AB94">
            <v>24693829</v>
          </cell>
          <cell r="AC94">
            <v>27899888</v>
          </cell>
          <cell r="AD94">
            <v>28533783</v>
          </cell>
          <cell r="AE94">
            <v>25656276</v>
          </cell>
          <cell r="AF94">
            <v>29376810</v>
          </cell>
          <cell r="AG94">
            <v>26930127</v>
          </cell>
          <cell r="AI94">
            <v>27329813</v>
          </cell>
        </row>
        <row r="95">
          <cell r="I95">
            <v>8114880</v>
          </cell>
          <cell r="J95">
            <v>7388858</v>
          </cell>
          <cell r="K95">
            <v>7093324</v>
          </cell>
          <cell r="L95">
            <v>7817902</v>
          </cell>
          <cell r="M95">
            <v>6695581</v>
          </cell>
          <cell r="N95">
            <v>7051385</v>
          </cell>
          <cell r="O95">
            <v>7125168</v>
          </cell>
          <cell r="P95">
            <v>7098270</v>
          </cell>
          <cell r="Q95">
            <v>7213132</v>
          </cell>
          <cell r="R95">
            <v>7800891</v>
          </cell>
          <cell r="S95">
            <v>7061869</v>
          </cell>
          <cell r="T95">
            <v>7846285</v>
          </cell>
          <cell r="U95">
            <v>7223965</v>
          </cell>
          <cell r="V95">
            <v>7261073</v>
          </cell>
          <cell r="W95">
            <v>6854166</v>
          </cell>
          <cell r="X95">
            <v>6680282</v>
          </cell>
          <cell r="Y95">
            <v>6400028</v>
          </cell>
          <cell r="Z95">
            <v>5633471</v>
          </cell>
          <cell r="AA95">
            <v>6149996</v>
          </cell>
          <cell r="AB95">
            <v>6200426</v>
          </cell>
          <cell r="AC95">
            <v>6134361</v>
          </cell>
          <cell r="AD95">
            <v>6863857</v>
          </cell>
          <cell r="AE95">
            <v>6336393</v>
          </cell>
          <cell r="AF95">
            <v>6733379</v>
          </cell>
          <cell r="AG95">
            <v>6260407</v>
          </cell>
          <cell r="AI95">
            <v>7388858</v>
          </cell>
        </row>
        <row r="96">
          <cell r="I96">
            <v>14187102</v>
          </cell>
          <cell r="J96">
            <v>13667988</v>
          </cell>
          <cell r="K96">
            <v>13257947</v>
          </cell>
          <cell r="L96">
            <v>14067001</v>
          </cell>
          <cell r="M96">
            <v>12169684</v>
          </cell>
          <cell r="N96">
            <v>12200299</v>
          </cell>
          <cell r="O96">
            <v>12442886</v>
          </cell>
          <cell r="P96">
            <v>5017322</v>
          </cell>
          <cell r="Q96">
            <v>5617228</v>
          </cell>
          <cell r="R96">
            <v>5798540</v>
          </cell>
          <cell r="S96">
            <v>5536042</v>
          </cell>
          <cell r="T96">
            <v>5418640</v>
          </cell>
          <cell r="U96">
            <v>5346337</v>
          </cell>
          <cell r="V96">
            <v>5366271</v>
          </cell>
          <cell r="W96">
            <v>5083131</v>
          </cell>
          <cell r="X96">
            <v>6542635</v>
          </cell>
          <cell r="Y96">
            <v>7058470</v>
          </cell>
          <cell r="Z96">
            <v>6766710</v>
          </cell>
          <cell r="AA96">
            <v>6566968</v>
          </cell>
          <cell r="AB96">
            <v>6671837</v>
          </cell>
          <cell r="AC96">
            <v>6879014</v>
          </cell>
          <cell r="AD96">
            <v>7312327</v>
          </cell>
          <cell r="AE96">
            <v>6962144</v>
          </cell>
          <cell r="AF96">
            <v>6857796</v>
          </cell>
          <cell r="AG96">
            <v>6877838</v>
          </cell>
          <cell r="AI96">
            <v>13667988</v>
          </cell>
        </row>
        <row r="97">
          <cell r="I97">
            <v>10352448</v>
          </cell>
          <cell r="J97">
            <v>10225369</v>
          </cell>
          <cell r="K97">
            <v>10296235</v>
          </cell>
          <cell r="L97">
            <v>9145332</v>
          </cell>
          <cell r="M97">
            <v>9357741</v>
          </cell>
          <cell r="N97">
            <v>9344084</v>
          </cell>
          <cell r="O97">
            <v>8978920</v>
          </cell>
          <cell r="P97">
            <v>16108542</v>
          </cell>
          <cell r="Q97">
            <v>17776797</v>
          </cell>
          <cell r="R97">
            <v>17143256</v>
          </cell>
          <cell r="S97">
            <v>15843734</v>
          </cell>
          <cell r="T97">
            <v>18266069</v>
          </cell>
          <cell r="U97">
            <v>17526561</v>
          </cell>
          <cell r="V97">
            <v>16499200</v>
          </cell>
          <cell r="W97">
            <v>17064942</v>
          </cell>
          <cell r="X97">
            <v>15345735</v>
          </cell>
          <cell r="Y97">
            <v>16091112</v>
          </cell>
          <cell r="Z97">
            <v>15321094</v>
          </cell>
          <cell r="AA97">
            <v>17018061</v>
          </cell>
          <cell r="AB97">
            <v>15618837</v>
          </cell>
          <cell r="AC97">
            <v>15787689</v>
          </cell>
          <cell r="AD97">
            <v>17263662</v>
          </cell>
          <cell r="AE97">
            <v>17786101</v>
          </cell>
          <cell r="AF97">
            <v>15745037</v>
          </cell>
          <cell r="AG97">
            <v>16932271</v>
          </cell>
          <cell r="AI97">
            <v>10225369</v>
          </cell>
        </row>
        <row r="98">
          <cell r="I98">
            <v>7522258</v>
          </cell>
          <cell r="J98">
            <v>7510678</v>
          </cell>
          <cell r="K98">
            <v>8108700</v>
          </cell>
          <cell r="L98">
            <v>8031688</v>
          </cell>
          <cell r="M98">
            <v>7726240</v>
          </cell>
          <cell r="N98">
            <v>8074230</v>
          </cell>
          <cell r="O98">
            <v>7927594</v>
          </cell>
          <cell r="P98">
            <v>7383234</v>
          </cell>
          <cell r="Q98">
            <v>8250854</v>
          </cell>
          <cell r="R98">
            <v>8107396</v>
          </cell>
          <cell r="S98">
            <v>7985336</v>
          </cell>
          <cell r="T98">
            <v>8521226</v>
          </cell>
          <cell r="U98">
            <v>7156426</v>
          </cell>
          <cell r="V98">
            <v>7124713</v>
          </cell>
          <cell r="W98">
            <v>7905243</v>
          </cell>
          <cell r="X98">
            <v>6821323</v>
          </cell>
          <cell r="Y98">
            <v>6865646</v>
          </cell>
          <cell r="Z98">
            <v>7369556</v>
          </cell>
          <cell r="AA98">
            <v>7095419</v>
          </cell>
          <cell r="AB98">
            <v>8025879</v>
          </cell>
          <cell r="AC98">
            <v>7710444</v>
          </cell>
          <cell r="AD98">
            <v>8077640</v>
          </cell>
          <cell r="AE98">
            <v>8775678</v>
          </cell>
          <cell r="AF98">
            <v>7212642</v>
          </cell>
          <cell r="AG98">
            <v>7397647</v>
          </cell>
          <cell r="AI98">
            <v>7510678</v>
          </cell>
        </row>
        <row r="99">
          <cell r="I99">
            <v>8945431</v>
          </cell>
          <cell r="J99">
            <v>8835717</v>
          </cell>
          <cell r="K99">
            <v>9023749</v>
          </cell>
          <cell r="L99">
            <v>9178595</v>
          </cell>
          <cell r="M99">
            <v>8751994</v>
          </cell>
          <cell r="N99">
            <v>9174266</v>
          </cell>
          <cell r="O99">
            <v>8931424</v>
          </cell>
          <cell r="P99">
            <v>8762308</v>
          </cell>
          <cell r="Q99">
            <v>9894260</v>
          </cell>
          <cell r="R99">
            <v>10122589</v>
          </cell>
          <cell r="S99">
            <v>9829263</v>
          </cell>
          <cell r="T99">
            <v>10950524</v>
          </cell>
          <cell r="U99">
            <v>9630036</v>
          </cell>
          <cell r="V99">
            <v>9139923</v>
          </cell>
          <cell r="W99">
            <v>9979334</v>
          </cell>
          <cell r="X99">
            <v>8533520</v>
          </cell>
          <cell r="Y99">
            <v>8648964</v>
          </cell>
          <cell r="Z99">
            <v>8851622</v>
          </cell>
          <cell r="AA99">
            <v>8855462</v>
          </cell>
          <cell r="AB99">
            <v>9153127</v>
          </cell>
          <cell r="AC99">
            <v>9111747</v>
          </cell>
          <cell r="AD99">
            <v>9061567</v>
          </cell>
          <cell r="AE99">
            <v>8936205</v>
          </cell>
          <cell r="AF99">
            <v>8211018</v>
          </cell>
          <cell r="AG99">
            <v>8408575</v>
          </cell>
          <cell r="AI99">
            <v>8835717</v>
          </cell>
        </row>
        <row r="100">
          <cell r="I100">
            <v>9982492</v>
          </cell>
          <cell r="J100">
            <v>9559641</v>
          </cell>
          <cell r="K100">
            <v>10111191</v>
          </cell>
          <cell r="L100">
            <v>9471496</v>
          </cell>
          <cell r="M100">
            <v>9237686</v>
          </cell>
          <cell r="N100">
            <v>8885323</v>
          </cell>
          <cell r="O100">
            <v>9387124</v>
          </cell>
          <cell r="P100">
            <v>9235964</v>
          </cell>
          <cell r="Q100">
            <v>10112763</v>
          </cell>
          <cell r="R100">
            <v>10481908</v>
          </cell>
          <cell r="S100">
            <v>10241429</v>
          </cell>
          <cell r="T100">
            <v>10372308</v>
          </cell>
          <cell r="U100">
            <v>9844441</v>
          </cell>
          <cell r="V100">
            <v>9698695</v>
          </cell>
          <cell r="W100">
            <v>10010404</v>
          </cell>
          <cell r="X100">
            <v>9872551</v>
          </cell>
          <cell r="Y100">
            <v>9530449</v>
          </cell>
          <cell r="Z100">
            <v>9428882</v>
          </cell>
          <cell r="AA100">
            <v>9499837</v>
          </cell>
          <cell r="AB100">
            <v>10053119</v>
          </cell>
          <cell r="AC100">
            <v>9476741</v>
          </cell>
          <cell r="AD100">
            <v>11544864</v>
          </cell>
          <cell r="AE100">
            <v>10934364</v>
          </cell>
          <cell r="AF100">
            <v>10487279</v>
          </cell>
          <cell r="AG100">
            <v>10489731</v>
          </cell>
          <cell r="AI100">
            <v>9559641</v>
          </cell>
        </row>
        <row r="101">
          <cell r="I101">
            <v>4151207</v>
          </cell>
          <cell r="J101">
            <v>3978007</v>
          </cell>
          <cell r="K101">
            <v>3891739</v>
          </cell>
          <cell r="L101">
            <v>3863386</v>
          </cell>
          <cell r="M101">
            <v>3979013</v>
          </cell>
          <cell r="N101">
            <v>4071255</v>
          </cell>
          <cell r="O101">
            <v>4117396</v>
          </cell>
          <cell r="P101">
            <v>3724682</v>
          </cell>
          <cell r="Q101">
            <v>6330260</v>
          </cell>
          <cell r="R101">
            <v>6110202</v>
          </cell>
          <cell r="S101">
            <v>5256623</v>
          </cell>
          <cell r="T101">
            <v>7102821</v>
          </cell>
          <cell r="U101">
            <v>6376513</v>
          </cell>
          <cell r="V101">
            <v>6541735</v>
          </cell>
          <cell r="W101">
            <v>6638361</v>
          </cell>
          <cell r="X101">
            <v>5884601</v>
          </cell>
          <cell r="Y101">
            <v>6233359</v>
          </cell>
          <cell r="Z101">
            <v>5997528</v>
          </cell>
          <cell r="AA101">
            <v>6168659</v>
          </cell>
          <cell r="AB101">
            <v>5870957</v>
          </cell>
          <cell r="AC101">
            <v>6527278</v>
          </cell>
          <cell r="AD101">
            <v>6509088</v>
          </cell>
          <cell r="AE101">
            <v>5097299</v>
          </cell>
          <cell r="AF101">
            <v>6945850</v>
          </cell>
          <cell r="AG101">
            <v>6750680</v>
          </cell>
          <cell r="AI101">
            <v>3978007</v>
          </cell>
        </row>
        <row r="102">
          <cell r="I102">
            <v>20354843</v>
          </cell>
          <cell r="J102">
            <v>16224547</v>
          </cell>
          <cell r="K102">
            <v>16914078</v>
          </cell>
          <cell r="L102">
            <v>16524546</v>
          </cell>
          <cell r="M102">
            <v>15359324</v>
          </cell>
          <cell r="N102">
            <v>16269105</v>
          </cell>
          <cell r="O102">
            <v>16418724</v>
          </cell>
          <cell r="P102">
            <v>15034367</v>
          </cell>
          <cell r="Q102">
            <v>17510650</v>
          </cell>
          <cell r="R102">
            <v>16993375</v>
          </cell>
          <cell r="S102">
            <v>16471349</v>
          </cell>
          <cell r="T102">
            <v>19253684</v>
          </cell>
          <cell r="U102">
            <v>16798071</v>
          </cell>
          <cell r="V102">
            <v>17257706</v>
          </cell>
          <cell r="W102">
            <v>15850809</v>
          </cell>
          <cell r="X102">
            <v>14052406</v>
          </cell>
          <cell r="Y102">
            <v>15039012</v>
          </cell>
          <cell r="Z102">
            <v>13677784</v>
          </cell>
          <cell r="AA102">
            <v>16188783</v>
          </cell>
          <cell r="AB102">
            <v>14783300</v>
          </cell>
          <cell r="AC102">
            <v>16327357</v>
          </cell>
          <cell r="AD102">
            <v>18163253</v>
          </cell>
          <cell r="AE102">
            <v>17370901</v>
          </cell>
          <cell r="AF102">
            <v>16741621</v>
          </cell>
          <cell r="AG102">
            <v>16208876</v>
          </cell>
          <cell r="AI102">
            <v>16224547</v>
          </cell>
        </row>
        <row r="103">
          <cell r="I103">
            <v>3590286</v>
          </cell>
          <cell r="J103">
            <v>3381496</v>
          </cell>
          <cell r="K103">
            <v>3918879</v>
          </cell>
          <cell r="L103">
            <v>3680997</v>
          </cell>
          <cell r="M103">
            <v>3648293</v>
          </cell>
          <cell r="N103">
            <v>3139226</v>
          </cell>
          <cell r="O103">
            <v>4204532</v>
          </cell>
          <cell r="P103">
            <v>3667802</v>
          </cell>
          <cell r="Q103">
            <v>3966290</v>
          </cell>
          <cell r="R103">
            <v>4759110</v>
          </cell>
          <cell r="S103">
            <v>4370521</v>
          </cell>
          <cell r="T103">
            <v>4650055</v>
          </cell>
          <cell r="U103">
            <v>4182770</v>
          </cell>
          <cell r="V103">
            <v>4333287</v>
          </cell>
          <cell r="W103">
            <v>4423346</v>
          </cell>
          <cell r="X103">
            <v>3858845</v>
          </cell>
          <cell r="Y103">
            <v>4042319</v>
          </cell>
          <cell r="Z103">
            <v>3907258</v>
          </cell>
          <cell r="AA103">
            <v>4645614</v>
          </cell>
          <cell r="AB103">
            <v>3830289</v>
          </cell>
          <cell r="AC103">
            <v>4609763</v>
          </cell>
          <cell r="AD103">
            <v>4582156</v>
          </cell>
          <cell r="AE103">
            <v>5178567</v>
          </cell>
          <cell r="AF103">
            <v>4819719</v>
          </cell>
          <cell r="AG103">
            <v>4459134</v>
          </cell>
          <cell r="AI103">
            <v>3381496</v>
          </cell>
        </row>
        <row r="104">
          <cell r="I104">
            <v>22044135</v>
          </cell>
          <cell r="J104">
            <v>19560228</v>
          </cell>
          <cell r="K104">
            <v>20238958</v>
          </cell>
          <cell r="L104">
            <v>20325863</v>
          </cell>
          <cell r="M104">
            <v>19249020</v>
          </cell>
          <cell r="N104">
            <v>21617974</v>
          </cell>
          <cell r="O104">
            <v>21511647</v>
          </cell>
          <cell r="P104">
            <v>20602367</v>
          </cell>
          <cell r="Q104">
            <v>18539052</v>
          </cell>
          <cell r="R104">
            <v>21622404</v>
          </cell>
          <cell r="S104">
            <v>19881179</v>
          </cell>
          <cell r="T104">
            <v>20774822</v>
          </cell>
          <cell r="U104">
            <v>19666518</v>
          </cell>
          <cell r="V104">
            <v>19853481</v>
          </cell>
          <cell r="W104">
            <v>19917519</v>
          </cell>
          <cell r="X104">
            <v>18681830</v>
          </cell>
          <cell r="Y104">
            <v>17472039</v>
          </cell>
          <cell r="Z104">
            <v>19401260</v>
          </cell>
          <cell r="AA104">
            <v>19425811</v>
          </cell>
          <cell r="AB104">
            <v>19235099</v>
          </cell>
          <cell r="AC104">
            <v>19747869</v>
          </cell>
          <cell r="AD104">
            <v>20682652</v>
          </cell>
          <cell r="AE104">
            <v>19270390</v>
          </cell>
          <cell r="AF104">
            <v>18629672</v>
          </cell>
          <cell r="AG104">
            <v>18902100</v>
          </cell>
          <cell r="AI104">
            <v>19560228</v>
          </cell>
        </row>
        <row r="105">
          <cell r="I105">
            <v>15695354</v>
          </cell>
          <cell r="J105">
            <v>14480788</v>
          </cell>
          <cell r="K105">
            <v>14223041</v>
          </cell>
          <cell r="L105">
            <v>14369028</v>
          </cell>
          <cell r="M105">
            <v>14668420</v>
          </cell>
          <cell r="N105">
            <v>15383781</v>
          </cell>
          <cell r="O105">
            <v>13325023</v>
          </cell>
          <cell r="P105">
            <v>14518613</v>
          </cell>
          <cell r="Q105">
            <v>14140557</v>
          </cell>
          <cell r="R105">
            <v>14471428</v>
          </cell>
          <cell r="S105">
            <v>14844720</v>
          </cell>
          <cell r="T105">
            <v>16232184</v>
          </cell>
          <cell r="U105">
            <v>13565932</v>
          </cell>
          <cell r="V105">
            <v>14325256</v>
          </cell>
          <cell r="W105">
            <v>14935696</v>
          </cell>
          <cell r="X105">
            <v>12778338</v>
          </cell>
          <cell r="Y105">
            <v>13408550</v>
          </cell>
          <cell r="Z105">
            <v>13881086</v>
          </cell>
          <cell r="AA105">
            <v>13475351</v>
          </cell>
          <cell r="AB105">
            <v>13039843</v>
          </cell>
          <cell r="AC105">
            <v>13361453</v>
          </cell>
          <cell r="AD105">
            <v>14571068</v>
          </cell>
          <cell r="AE105">
            <v>12307807</v>
          </cell>
          <cell r="AF105">
            <v>14550820</v>
          </cell>
          <cell r="AG105">
            <v>11848749</v>
          </cell>
          <cell r="AI105">
            <v>14480788</v>
          </cell>
        </row>
        <row r="106">
          <cell r="I106">
            <v>21856062</v>
          </cell>
          <cell r="J106">
            <v>21930133</v>
          </cell>
          <cell r="K106">
            <v>19797388</v>
          </cell>
          <cell r="L106">
            <v>20735090</v>
          </cell>
          <cell r="M106">
            <v>22073181</v>
          </cell>
          <cell r="N106">
            <v>22816648</v>
          </cell>
          <cell r="O106">
            <v>23515101</v>
          </cell>
          <cell r="P106">
            <v>21728918</v>
          </cell>
          <cell r="Q106">
            <v>22978778</v>
          </cell>
          <cell r="R106">
            <v>26191259</v>
          </cell>
          <cell r="S106">
            <v>27891020</v>
          </cell>
          <cell r="T106">
            <v>26201750</v>
          </cell>
          <cell r="U106">
            <v>25604194</v>
          </cell>
          <cell r="V106">
            <v>25556988</v>
          </cell>
          <cell r="W106">
            <v>24465368</v>
          </cell>
          <cell r="X106">
            <v>23968906</v>
          </cell>
          <cell r="Y106">
            <v>24836340</v>
          </cell>
          <cell r="Z106">
            <v>24030034</v>
          </cell>
          <cell r="AA106">
            <v>26345831</v>
          </cell>
          <cell r="AB106">
            <v>22298251</v>
          </cell>
          <cell r="AC106">
            <v>23883943</v>
          </cell>
          <cell r="AD106">
            <v>26228579</v>
          </cell>
          <cell r="AE106">
            <v>24920141</v>
          </cell>
          <cell r="AF106">
            <v>22894067</v>
          </cell>
          <cell r="AG106">
            <v>22502483</v>
          </cell>
          <cell r="AI106">
            <v>21930133</v>
          </cell>
        </row>
        <row r="107">
          <cell r="I107">
            <v>21584704</v>
          </cell>
          <cell r="J107">
            <v>20196378</v>
          </cell>
          <cell r="K107">
            <v>20260751</v>
          </cell>
          <cell r="L107">
            <v>19298924</v>
          </cell>
          <cell r="M107">
            <v>18281790</v>
          </cell>
          <cell r="N107">
            <v>19778911</v>
          </cell>
          <cell r="O107">
            <v>18591678</v>
          </cell>
          <cell r="P107">
            <v>19145075</v>
          </cell>
          <cell r="Q107">
            <v>19632899</v>
          </cell>
          <cell r="R107">
            <v>21583027</v>
          </cell>
          <cell r="S107">
            <v>20893778</v>
          </cell>
          <cell r="T107">
            <v>21019619</v>
          </cell>
          <cell r="U107">
            <v>20269807</v>
          </cell>
          <cell r="V107">
            <v>20095838</v>
          </cell>
          <cell r="W107">
            <v>21791976</v>
          </cell>
          <cell r="X107">
            <v>19222246</v>
          </cell>
          <cell r="Y107">
            <v>19686956</v>
          </cell>
          <cell r="Z107">
            <v>19204584</v>
          </cell>
          <cell r="AA107">
            <v>19421011</v>
          </cell>
          <cell r="AB107">
            <v>20264359</v>
          </cell>
          <cell r="AC107">
            <v>19780329</v>
          </cell>
          <cell r="AD107">
            <v>22232015</v>
          </cell>
          <cell r="AE107">
            <v>21178535</v>
          </cell>
          <cell r="AF107">
            <v>21298183</v>
          </cell>
          <cell r="AG107">
            <v>19306489</v>
          </cell>
          <cell r="AI107">
            <v>20196378</v>
          </cell>
        </row>
        <row r="108">
          <cell r="I108">
            <v>17282747</v>
          </cell>
          <cell r="J108">
            <v>15558820</v>
          </cell>
          <cell r="K108">
            <v>16051240</v>
          </cell>
          <cell r="L108">
            <v>15596962</v>
          </cell>
          <cell r="M108">
            <v>15986736</v>
          </cell>
          <cell r="N108">
            <v>16548649</v>
          </cell>
          <cell r="O108">
            <v>15613923</v>
          </cell>
          <cell r="P108">
            <v>14447624</v>
          </cell>
          <cell r="Q108">
            <v>17384515</v>
          </cell>
          <cell r="R108">
            <v>15436703</v>
          </cell>
          <cell r="S108">
            <v>16128608</v>
          </cell>
          <cell r="T108">
            <v>15397810</v>
          </cell>
          <cell r="U108">
            <v>15264143</v>
          </cell>
          <cell r="V108">
            <v>15859544</v>
          </cell>
          <cell r="W108">
            <v>16018091</v>
          </cell>
          <cell r="X108">
            <v>14833091</v>
          </cell>
          <cell r="Y108">
            <v>14708477</v>
          </cell>
          <cell r="Z108">
            <v>14011490</v>
          </cell>
          <cell r="AA108">
            <v>15032111</v>
          </cell>
          <cell r="AB108">
            <v>14138119</v>
          </cell>
          <cell r="AC108">
            <v>14162950</v>
          </cell>
          <cell r="AD108">
            <v>16582493</v>
          </cell>
          <cell r="AE108">
            <v>16073289</v>
          </cell>
          <cell r="AF108">
            <v>15441424</v>
          </cell>
          <cell r="AG108">
            <v>15451052</v>
          </cell>
          <cell r="AI108">
            <v>15558820</v>
          </cell>
        </row>
        <row r="109">
          <cell r="I109">
            <v>16150038</v>
          </cell>
          <cell r="J109">
            <v>17043901</v>
          </cell>
          <cell r="K109">
            <v>16010141</v>
          </cell>
          <cell r="L109">
            <v>17942372</v>
          </cell>
          <cell r="M109">
            <v>15889032</v>
          </cell>
          <cell r="N109">
            <v>15309989</v>
          </cell>
          <cell r="O109">
            <v>17803062</v>
          </cell>
          <cell r="P109">
            <v>15945174</v>
          </cell>
          <cell r="Q109">
            <v>16936052</v>
          </cell>
          <cell r="R109">
            <v>18104768</v>
          </cell>
          <cell r="S109">
            <v>16326629</v>
          </cell>
          <cell r="T109">
            <v>16179032</v>
          </cell>
          <cell r="U109">
            <v>18229379</v>
          </cell>
          <cell r="V109">
            <v>16290769</v>
          </cell>
          <cell r="W109">
            <v>15854723</v>
          </cell>
          <cell r="X109">
            <v>17354584</v>
          </cell>
          <cell r="Y109">
            <v>17460321</v>
          </cell>
          <cell r="Z109">
            <v>12635760</v>
          </cell>
          <cell r="AA109">
            <v>15099454</v>
          </cell>
          <cell r="AB109">
            <v>16076974</v>
          </cell>
          <cell r="AC109">
            <v>16773173</v>
          </cell>
          <cell r="AD109">
            <v>16128830</v>
          </cell>
          <cell r="AE109">
            <v>14293082</v>
          </cell>
          <cell r="AF109">
            <v>13463146</v>
          </cell>
          <cell r="AG109">
            <v>13543053</v>
          </cell>
          <cell r="AI109">
            <v>17043901</v>
          </cell>
        </row>
        <row r="110">
          <cell r="I110">
            <v>90418380</v>
          </cell>
          <cell r="J110">
            <v>24674504</v>
          </cell>
          <cell r="K110">
            <v>58687257</v>
          </cell>
          <cell r="L110">
            <v>73930800</v>
          </cell>
          <cell r="M110">
            <v>49040089</v>
          </cell>
          <cell r="N110">
            <v>59858927</v>
          </cell>
          <cell r="O110">
            <v>63555720</v>
          </cell>
          <cell r="P110">
            <v>49600294</v>
          </cell>
          <cell r="Q110">
            <v>60465479</v>
          </cell>
          <cell r="R110">
            <v>59012761</v>
          </cell>
          <cell r="S110">
            <v>59248827</v>
          </cell>
          <cell r="T110">
            <v>62052857</v>
          </cell>
          <cell r="U110">
            <v>61790296</v>
          </cell>
          <cell r="V110">
            <v>56809222</v>
          </cell>
          <cell r="W110">
            <v>60479755</v>
          </cell>
          <cell r="X110">
            <v>58660799</v>
          </cell>
          <cell r="Y110">
            <v>55799767</v>
          </cell>
          <cell r="Z110">
            <v>62349523</v>
          </cell>
          <cell r="AA110">
            <v>57410373</v>
          </cell>
          <cell r="AB110">
            <v>59994545</v>
          </cell>
          <cell r="AC110">
            <v>67558668</v>
          </cell>
          <cell r="AD110">
            <v>48323715</v>
          </cell>
          <cell r="AE110">
            <v>56376595</v>
          </cell>
          <cell r="AF110">
            <v>67592302</v>
          </cell>
          <cell r="AG110">
            <v>48504495</v>
          </cell>
          <cell r="AI110">
            <v>24674504</v>
          </cell>
        </row>
        <row r="112">
          <cell r="I112">
            <v>2542301</v>
          </cell>
          <cell r="J112">
            <v>2229705</v>
          </cell>
          <cell r="K112">
            <v>2593165</v>
          </cell>
          <cell r="L112">
            <v>2602188</v>
          </cell>
          <cell r="M112">
            <v>2450693</v>
          </cell>
          <cell r="N112">
            <v>2686341</v>
          </cell>
          <cell r="O112">
            <v>2693346</v>
          </cell>
          <cell r="P112">
            <v>2506345</v>
          </cell>
          <cell r="Q112">
            <v>2323628</v>
          </cell>
          <cell r="R112">
            <v>2238860</v>
          </cell>
          <cell r="S112">
            <v>2370260</v>
          </cell>
          <cell r="T112">
            <v>2232856</v>
          </cell>
          <cell r="U112">
            <v>2298807</v>
          </cell>
          <cell r="V112">
            <v>2460061</v>
          </cell>
          <cell r="W112">
            <v>2398368</v>
          </cell>
          <cell r="X112">
            <v>2507317</v>
          </cell>
          <cell r="Y112">
            <v>2023072</v>
          </cell>
          <cell r="Z112">
            <v>2330949</v>
          </cell>
          <cell r="AA112">
            <v>2223011</v>
          </cell>
          <cell r="AB112">
            <v>2152188</v>
          </cell>
          <cell r="AC112">
            <v>2024185</v>
          </cell>
          <cell r="AD112">
            <v>1967667</v>
          </cell>
          <cell r="AE112">
            <v>1970107</v>
          </cell>
          <cell r="AF112">
            <v>1985811</v>
          </cell>
          <cell r="AG112">
            <v>1791903</v>
          </cell>
          <cell r="AI112">
            <v>2229705</v>
          </cell>
        </row>
        <row r="113">
          <cell r="I113">
            <v>3140</v>
          </cell>
          <cell r="J113">
            <v>4021</v>
          </cell>
          <cell r="K113">
            <v>6440</v>
          </cell>
          <cell r="L113">
            <v>8091</v>
          </cell>
          <cell r="M113">
            <v>7256</v>
          </cell>
          <cell r="N113">
            <v>9507</v>
          </cell>
          <cell r="O113">
            <v>4394</v>
          </cell>
          <cell r="P113">
            <v>4802</v>
          </cell>
          <cell r="Q113">
            <v>3811</v>
          </cell>
          <cell r="R113">
            <v>3572</v>
          </cell>
          <cell r="S113">
            <v>3865</v>
          </cell>
          <cell r="T113">
            <v>3222</v>
          </cell>
          <cell r="U113">
            <v>3075</v>
          </cell>
          <cell r="V113">
            <v>4665</v>
          </cell>
          <cell r="W113">
            <v>211967</v>
          </cell>
          <cell r="X113">
            <v>241300</v>
          </cell>
          <cell r="Y113">
            <v>248283</v>
          </cell>
          <cell r="Z113">
            <v>236369</v>
          </cell>
          <cell r="AA113">
            <v>245171</v>
          </cell>
          <cell r="AB113">
            <v>282716</v>
          </cell>
          <cell r="AC113">
            <v>276481</v>
          </cell>
          <cell r="AD113">
            <v>258701</v>
          </cell>
          <cell r="AE113">
            <v>264506</v>
          </cell>
          <cell r="AF113">
            <v>282947</v>
          </cell>
          <cell r="AG113">
            <v>269993</v>
          </cell>
          <cell r="AI113">
            <v>4021</v>
          </cell>
        </row>
        <row r="114">
          <cell r="I114">
            <v>2263922</v>
          </cell>
          <cell r="J114">
            <v>2146490</v>
          </cell>
          <cell r="K114">
            <v>2506245</v>
          </cell>
          <cell r="L114">
            <v>2520669</v>
          </cell>
          <cell r="M114">
            <v>2197609</v>
          </cell>
          <cell r="N114">
            <v>2255681</v>
          </cell>
          <cell r="O114">
            <v>2213856</v>
          </cell>
          <cell r="P114">
            <v>2092031</v>
          </cell>
          <cell r="Q114">
            <v>2242525</v>
          </cell>
          <cell r="R114">
            <v>2017670</v>
          </cell>
          <cell r="S114">
            <v>1812703</v>
          </cell>
          <cell r="T114">
            <v>2111872</v>
          </cell>
          <cell r="U114">
            <v>1959879</v>
          </cell>
          <cell r="V114">
            <v>2855144</v>
          </cell>
          <cell r="W114">
            <v>2258176</v>
          </cell>
          <cell r="X114">
            <v>2372620</v>
          </cell>
          <cell r="Y114">
            <v>2394495</v>
          </cell>
          <cell r="Z114">
            <v>2267023</v>
          </cell>
          <cell r="AA114">
            <v>2169477</v>
          </cell>
          <cell r="AB114">
            <v>1997748</v>
          </cell>
          <cell r="AC114">
            <v>1858383</v>
          </cell>
          <cell r="AD114">
            <v>1840742</v>
          </cell>
          <cell r="AE114">
            <v>1899817</v>
          </cell>
          <cell r="AF114">
            <v>1760199</v>
          </cell>
          <cell r="AG114">
            <v>1890250</v>
          </cell>
          <cell r="AI114">
            <v>2146490</v>
          </cell>
        </row>
        <row r="115">
          <cell r="I115">
            <v>530178</v>
          </cell>
          <cell r="J115">
            <v>521000</v>
          </cell>
          <cell r="K115">
            <v>579400</v>
          </cell>
          <cell r="L115">
            <v>528200</v>
          </cell>
          <cell r="M115">
            <v>548600</v>
          </cell>
          <cell r="N115">
            <v>615800</v>
          </cell>
          <cell r="O115">
            <v>551800</v>
          </cell>
          <cell r="P115">
            <v>507800</v>
          </cell>
          <cell r="Q115">
            <v>558800</v>
          </cell>
          <cell r="R115">
            <v>558200</v>
          </cell>
          <cell r="S115">
            <v>409200</v>
          </cell>
          <cell r="T115">
            <v>552800</v>
          </cell>
          <cell r="U115">
            <v>423600</v>
          </cell>
          <cell r="V115">
            <v>539000</v>
          </cell>
          <cell r="W115">
            <v>883945</v>
          </cell>
          <cell r="X115">
            <v>840469</v>
          </cell>
          <cell r="Y115">
            <v>980749</v>
          </cell>
          <cell r="Z115">
            <v>1024709</v>
          </cell>
          <cell r="AA115">
            <v>899899</v>
          </cell>
          <cell r="AB115">
            <v>836984</v>
          </cell>
          <cell r="AC115">
            <v>823192</v>
          </cell>
          <cell r="AD115">
            <v>822209</v>
          </cell>
          <cell r="AE115">
            <v>902303</v>
          </cell>
          <cell r="AF115">
            <v>875170</v>
          </cell>
          <cell r="AG115">
            <v>1538620</v>
          </cell>
          <cell r="AI115">
            <v>521000</v>
          </cell>
        </row>
        <row r="116">
          <cell r="I116">
            <v>6721905</v>
          </cell>
          <cell r="J116">
            <v>6856938</v>
          </cell>
          <cell r="K116">
            <v>6987922</v>
          </cell>
          <cell r="L116">
            <v>7176359</v>
          </cell>
          <cell r="M116">
            <v>6747192</v>
          </cell>
          <cell r="N116">
            <v>6929743</v>
          </cell>
          <cell r="O116">
            <v>7376029</v>
          </cell>
          <cell r="P116">
            <v>6518186</v>
          </cell>
          <cell r="Q116">
            <v>5629976</v>
          </cell>
          <cell r="R116">
            <v>5537091</v>
          </cell>
          <cell r="S116">
            <v>5028373</v>
          </cell>
          <cell r="T116">
            <v>1263233</v>
          </cell>
          <cell r="U116">
            <v>1345827</v>
          </cell>
          <cell r="V116">
            <v>1342348</v>
          </cell>
          <cell r="W116">
            <v>1435618</v>
          </cell>
          <cell r="X116">
            <v>1488026</v>
          </cell>
          <cell r="Y116">
            <v>1752142</v>
          </cell>
          <cell r="Z116">
            <v>1749168</v>
          </cell>
          <cell r="AA116">
            <v>1704172</v>
          </cell>
          <cell r="AB116">
            <v>1540360</v>
          </cell>
          <cell r="AC116">
            <v>1485152</v>
          </cell>
          <cell r="AD116">
            <v>1362133</v>
          </cell>
          <cell r="AE116">
            <v>1506128</v>
          </cell>
          <cell r="AF116">
            <v>1369304</v>
          </cell>
          <cell r="AG116">
            <v>1548116</v>
          </cell>
          <cell r="AI116">
            <v>6856938</v>
          </cell>
        </row>
        <row r="117">
          <cell r="I117">
            <v>6322891</v>
          </cell>
          <cell r="J117">
            <v>6860995</v>
          </cell>
          <cell r="K117">
            <v>7544975</v>
          </cell>
          <cell r="L117">
            <v>7539743</v>
          </cell>
          <cell r="M117">
            <v>8350788</v>
          </cell>
          <cell r="N117">
            <v>6010773</v>
          </cell>
          <cell r="O117">
            <v>7687505</v>
          </cell>
          <cell r="P117">
            <v>6612872</v>
          </cell>
          <cell r="Q117">
            <v>6232669</v>
          </cell>
          <cell r="R117">
            <v>6391373</v>
          </cell>
          <cell r="S117">
            <v>6072188</v>
          </cell>
          <cell r="T117">
            <v>5152175</v>
          </cell>
          <cell r="U117">
            <v>5894154</v>
          </cell>
          <cell r="V117">
            <v>5829164</v>
          </cell>
          <cell r="W117">
            <v>5823734</v>
          </cell>
          <cell r="X117">
            <v>3662139</v>
          </cell>
          <cell r="Y117">
            <v>6417399</v>
          </cell>
          <cell r="Z117">
            <v>5333716</v>
          </cell>
          <cell r="AA117">
            <v>5421721</v>
          </cell>
          <cell r="AB117">
            <v>5850269</v>
          </cell>
          <cell r="AC117">
            <v>5160123</v>
          </cell>
          <cell r="AD117">
            <v>4905229</v>
          </cell>
          <cell r="AE117">
            <v>5407980</v>
          </cell>
          <cell r="AF117">
            <v>3630781</v>
          </cell>
          <cell r="AG117">
            <v>6151242</v>
          </cell>
          <cell r="AI117">
            <v>6860995</v>
          </cell>
        </row>
        <row r="118">
          <cell r="I118">
            <v>293303</v>
          </cell>
          <cell r="J118">
            <v>322505</v>
          </cell>
          <cell r="K118">
            <v>377357</v>
          </cell>
          <cell r="L118">
            <v>404746</v>
          </cell>
          <cell r="M118">
            <v>406355</v>
          </cell>
          <cell r="N118">
            <v>448233</v>
          </cell>
          <cell r="O118">
            <v>230371</v>
          </cell>
          <cell r="P118">
            <v>189657</v>
          </cell>
          <cell r="Q118">
            <v>159658</v>
          </cell>
          <cell r="R118">
            <v>188091</v>
          </cell>
          <cell r="S118">
            <v>188352</v>
          </cell>
          <cell r="T118">
            <v>218335</v>
          </cell>
          <cell r="U118">
            <v>215820</v>
          </cell>
          <cell r="V118">
            <v>220765</v>
          </cell>
          <cell r="W118">
            <v>174866</v>
          </cell>
          <cell r="X118">
            <v>151459</v>
          </cell>
          <cell r="Y118">
            <v>94962</v>
          </cell>
          <cell r="Z118">
            <v>195944</v>
          </cell>
          <cell r="AA118">
            <v>117229</v>
          </cell>
          <cell r="AB118">
            <v>111239</v>
          </cell>
          <cell r="AC118">
            <v>108068</v>
          </cell>
          <cell r="AD118">
            <v>105251</v>
          </cell>
          <cell r="AE118">
            <v>135299</v>
          </cell>
          <cell r="AF118">
            <v>162341</v>
          </cell>
          <cell r="AG118">
            <v>166084</v>
          </cell>
          <cell r="AI118">
            <v>322505</v>
          </cell>
        </row>
        <row r="119">
          <cell r="I119">
            <v>3168848</v>
          </cell>
          <cell r="J119">
            <v>3639620</v>
          </cell>
          <cell r="K119">
            <v>3364394</v>
          </cell>
          <cell r="L119">
            <v>3495381</v>
          </cell>
          <cell r="M119">
            <v>3512129</v>
          </cell>
          <cell r="N119">
            <v>3215562</v>
          </cell>
          <cell r="O119">
            <v>2986763</v>
          </cell>
          <cell r="P119">
            <v>2865984</v>
          </cell>
          <cell r="Q119">
            <v>2052083</v>
          </cell>
          <cell r="R119">
            <v>2191292</v>
          </cell>
          <cell r="S119">
            <v>2465633</v>
          </cell>
          <cell r="T119">
            <v>5442145</v>
          </cell>
          <cell r="U119">
            <v>7359808</v>
          </cell>
          <cell r="V119">
            <v>5353896</v>
          </cell>
          <cell r="W119">
            <v>2903838</v>
          </cell>
          <cell r="X119">
            <v>2377679</v>
          </cell>
          <cell r="Y119">
            <v>2498730</v>
          </cell>
          <cell r="Z119">
            <v>2724980</v>
          </cell>
          <cell r="AA119">
            <v>2534203</v>
          </cell>
          <cell r="AB119">
            <v>2487164</v>
          </cell>
          <cell r="AC119">
            <v>2429094</v>
          </cell>
          <cell r="AD119">
            <v>2425994</v>
          </cell>
          <cell r="AE119">
            <v>2464670</v>
          </cell>
          <cell r="AF119">
            <v>1180302</v>
          </cell>
          <cell r="AG119">
            <v>2068226</v>
          </cell>
          <cell r="AI119">
            <v>3639620</v>
          </cell>
        </row>
        <row r="120">
          <cell r="I120">
            <v>275654</v>
          </cell>
          <cell r="J120">
            <v>280099</v>
          </cell>
          <cell r="K120">
            <v>319486</v>
          </cell>
          <cell r="L120">
            <v>351290</v>
          </cell>
          <cell r="M120">
            <v>385940</v>
          </cell>
          <cell r="N120">
            <v>383423</v>
          </cell>
          <cell r="O120">
            <v>363249</v>
          </cell>
          <cell r="P120">
            <v>286975</v>
          </cell>
          <cell r="Q120">
            <v>287088</v>
          </cell>
          <cell r="R120">
            <v>288034</v>
          </cell>
          <cell r="S120">
            <v>309357</v>
          </cell>
          <cell r="T120">
            <v>786338</v>
          </cell>
          <cell r="U120">
            <v>1094445</v>
          </cell>
          <cell r="V120">
            <v>775039</v>
          </cell>
          <cell r="W120">
            <v>533911</v>
          </cell>
          <cell r="X120">
            <v>797372</v>
          </cell>
          <cell r="Y120">
            <v>1023212</v>
          </cell>
          <cell r="Z120">
            <v>1088323</v>
          </cell>
          <cell r="AA120">
            <v>833460</v>
          </cell>
          <cell r="AB120">
            <v>742657</v>
          </cell>
          <cell r="AC120">
            <v>796163</v>
          </cell>
          <cell r="AD120">
            <v>711610</v>
          </cell>
          <cell r="AE120">
            <v>733975</v>
          </cell>
          <cell r="AF120">
            <v>911070</v>
          </cell>
          <cell r="AG120">
            <v>930471</v>
          </cell>
          <cell r="AI120">
            <v>280099</v>
          </cell>
        </row>
        <row r="121">
          <cell r="I121">
            <v>1302183</v>
          </cell>
          <cell r="J121">
            <v>1379642</v>
          </cell>
          <cell r="K121">
            <v>1452952</v>
          </cell>
          <cell r="L121">
            <v>1502289</v>
          </cell>
          <cell r="M121">
            <v>1490630</v>
          </cell>
          <cell r="N121">
            <v>1487802</v>
          </cell>
          <cell r="O121">
            <v>1390257</v>
          </cell>
          <cell r="P121">
            <v>1008298</v>
          </cell>
          <cell r="Q121">
            <v>1079247</v>
          </cell>
          <cell r="R121">
            <v>890037</v>
          </cell>
          <cell r="S121">
            <v>1205833</v>
          </cell>
          <cell r="T121">
            <v>971298</v>
          </cell>
          <cell r="U121">
            <v>1141211</v>
          </cell>
          <cell r="V121">
            <v>1344532</v>
          </cell>
          <cell r="W121">
            <v>1526287</v>
          </cell>
          <cell r="X121">
            <v>1572724</v>
          </cell>
          <cell r="Y121">
            <v>1520612</v>
          </cell>
          <cell r="Z121">
            <v>1753708</v>
          </cell>
          <cell r="AA121">
            <v>1696027</v>
          </cell>
          <cell r="AB121">
            <v>1550585</v>
          </cell>
          <cell r="AC121">
            <v>1278856</v>
          </cell>
          <cell r="AD121">
            <v>1403363</v>
          </cell>
          <cell r="AE121">
            <v>1386447</v>
          </cell>
          <cell r="AF121">
            <v>1329703</v>
          </cell>
          <cell r="AG121">
            <v>1328668</v>
          </cell>
          <cell r="AI121">
            <v>1379642</v>
          </cell>
        </row>
        <row r="122">
          <cell r="I122">
            <v>1884542</v>
          </cell>
          <cell r="J122">
            <v>1909867</v>
          </cell>
          <cell r="K122">
            <v>1819612</v>
          </cell>
          <cell r="L122">
            <v>2128272</v>
          </cell>
          <cell r="M122">
            <v>1676495</v>
          </cell>
          <cell r="N122">
            <v>1778704</v>
          </cell>
          <cell r="O122">
            <v>1654389</v>
          </cell>
          <cell r="P122">
            <v>1740177</v>
          </cell>
          <cell r="Q122">
            <v>1706420</v>
          </cell>
          <cell r="R122">
            <v>1818289</v>
          </cell>
          <cell r="S122">
            <v>1668187</v>
          </cell>
          <cell r="T122">
            <v>1715522</v>
          </cell>
          <cell r="U122">
            <v>1849074</v>
          </cell>
          <cell r="V122">
            <v>1147472</v>
          </cell>
          <cell r="W122">
            <v>240354</v>
          </cell>
          <cell r="X122">
            <v>296978</v>
          </cell>
          <cell r="Y122">
            <v>295372</v>
          </cell>
          <cell r="Z122">
            <v>341350</v>
          </cell>
          <cell r="AA122">
            <v>319787</v>
          </cell>
          <cell r="AB122">
            <v>332401</v>
          </cell>
          <cell r="AC122">
            <v>373280</v>
          </cell>
          <cell r="AD122">
            <v>472546</v>
          </cell>
          <cell r="AE122">
            <v>419014</v>
          </cell>
          <cell r="AF122">
            <v>431747</v>
          </cell>
          <cell r="AG122">
            <v>439388</v>
          </cell>
          <cell r="AI122">
            <v>1909867</v>
          </cell>
        </row>
        <row r="123">
          <cell r="I123">
            <v>3306995</v>
          </cell>
          <cell r="J123">
            <v>3648878</v>
          </cell>
          <cell r="K123">
            <v>3667273</v>
          </cell>
          <cell r="L123">
            <v>3499380</v>
          </cell>
          <cell r="M123">
            <v>3694775</v>
          </cell>
          <cell r="N123">
            <v>4694199</v>
          </cell>
          <cell r="O123">
            <v>2599279</v>
          </cell>
          <cell r="P123">
            <v>2576821</v>
          </cell>
          <cell r="Q123">
            <v>2191031</v>
          </cell>
          <cell r="R123">
            <v>2197654</v>
          </cell>
          <cell r="S123">
            <v>2041553</v>
          </cell>
          <cell r="T123">
            <v>1528516</v>
          </cell>
          <cell r="U123">
            <v>1767246</v>
          </cell>
          <cell r="V123">
            <v>1880620</v>
          </cell>
          <cell r="W123">
            <v>2459442</v>
          </cell>
          <cell r="X123">
            <v>2539113</v>
          </cell>
          <cell r="Y123">
            <v>2911173</v>
          </cell>
          <cell r="Z123">
            <v>3140628</v>
          </cell>
          <cell r="AA123">
            <v>2888202</v>
          </cell>
          <cell r="AB123">
            <v>2194030</v>
          </cell>
          <cell r="AC123">
            <v>1980476</v>
          </cell>
          <cell r="AD123">
            <v>2315939</v>
          </cell>
          <cell r="AE123">
            <v>2144621</v>
          </cell>
          <cell r="AF123">
            <v>2023710</v>
          </cell>
          <cell r="AG123">
            <v>2976275</v>
          </cell>
          <cell r="AI123">
            <v>3648878</v>
          </cell>
        </row>
        <row r="124">
          <cell r="I124">
            <v>94390</v>
          </cell>
          <cell r="J124">
            <v>71122</v>
          </cell>
          <cell r="K124">
            <v>115792</v>
          </cell>
          <cell r="L124">
            <v>48384</v>
          </cell>
          <cell r="M124">
            <v>29258</v>
          </cell>
          <cell r="N124">
            <v>28714</v>
          </cell>
          <cell r="O124">
            <v>71522</v>
          </cell>
          <cell r="P124">
            <v>66905</v>
          </cell>
          <cell r="Q124">
            <v>63667</v>
          </cell>
          <cell r="R124">
            <v>74041</v>
          </cell>
          <cell r="S124">
            <v>76911</v>
          </cell>
          <cell r="T124">
            <v>80593</v>
          </cell>
          <cell r="U124">
            <v>90785</v>
          </cell>
          <cell r="V124">
            <v>80705</v>
          </cell>
          <cell r="W124">
            <v>5979326</v>
          </cell>
          <cell r="X124">
            <v>4993646</v>
          </cell>
          <cell r="Y124">
            <v>5532134</v>
          </cell>
          <cell r="Z124">
            <v>5640755</v>
          </cell>
          <cell r="AA124">
            <v>5385948</v>
          </cell>
          <cell r="AB124">
            <v>4918336</v>
          </cell>
          <cell r="AC124">
            <v>4508825</v>
          </cell>
          <cell r="AD124">
            <v>4047306</v>
          </cell>
          <cell r="AE124">
            <v>4319925</v>
          </cell>
          <cell r="AF124">
            <v>4255538</v>
          </cell>
          <cell r="AG124">
            <v>4311447</v>
          </cell>
          <cell r="AI124">
            <v>71122</v>
          </cell>
        </row>
        <row r="125">
          <cell r="I125">
            <v>6198117</v>
          </cell>
          <cell r="J125">
            <v>5664220</v>
          </cell>
          <cell r="K125">
            <v>5907339</v>
          </cell>
          <cell r="L125">
            <v>6391210</v>
          </cell>
          <cell r="M125">
            <v>5992204</v>
          </cell>
          <cell r="N125">
            <v>6960970</v>
          </cell>
          <cell r="O125">
            <v>6195852</v>
          </cell>
          <cell r="P125">
            <v>4968386</v>
          </cell>
          <cell r="Q125">
            <v>4991722</v>
          </cell>
          <cell r="R125">
            <v>5527974</v>
          </cell>
          <cell r="S125">
            <v>4923070</v>
          </cell>
          <cell r="T125">
            <v>364632</v>
          </cell>
          <cell r="U125">
            <v>415215</v>
          </cell>
          <cell r="V125">
            <v>527099</v>
          </cell>
          <cell r="W125">
            <v>74962</v>
          </cell>
          <cell r="X125">
            <v>75641</v>
          </cell>
          <cell r="Y125">
            <v>67683</v>
          </cell>
          <cell r="Z125">
            <v>55992</v>
          </cell>
          <cell r="AA125">
            <v>81569</v>
          </cell>
          <cell r="AB125">
            <v>93455</v>
          </cell>
          <cell r="AC125">
            <v>110049</v>
          </cell>
          <cell r="AD125">
            <v>92532</v>
          </cell>
          <cell r="AE125">
            <v>108402</v>
          </cell>
          <cell r="AF125">
            <v>101132</v>
          </cell>
          <cell r="AG125">
            <v>31163</v>
          </cell>
          <cell r="AI125">
            <v>5664220</v>
          </cell>
        </row>
        <row r="126">
          <cell r="I126">
            <v>317894</v>
          </cell>
          <cell r="J126">
            <v>373115</v>
          </cell>
          <cell r="K126">
            <v>296502</v>
          </cell>
          <cell r="L126">
            <v>217702</v>
          </cell>
          <cell r="M126">
            <v>220321</v>
          </cell>
          <cell r="N126">
            <v>148230</v>
          </cell>
          <cell r="O126">
            <v>309423</v>
          </cell>
          <cell r="P126">
            <v>341083</v>
          </cell>
          <cell r="Q126">
            <v>367715</v>
          </cell>
          <cell r="R126">
            <v>367667</v>
          </cell>
          <cell r="S126">
            <v>451108</v>
          </cell>
          <cell r="T126">
            <v>5221190</v>
          </cell>
          <cell r="U126">
            <v>5936135</v>
          </cell>
          <cell r="V126">
            <v>6059595</v>
          </cell>
          <cell r="W126">
            <v>543480</v>
          </cell>
          <cell r="X126">
            <v>452737</v>
          </cell>
          <cell r="Y126">
            <v>710353</v>
          </cell>
          <cell r="Z126">
            <v>1124271</v>
          </cell>
          <cell r="AA126">
            <v>1821056</v>
          </cell>
          <cell r="AB126">
            <v>1967944</v>
          </cell>
          <cell r="AC126">
            <v>1992587</v>
          </cell>
          <cell r="AD126">
            <v>2137568</v>
          </cell>
          <cell r="AE126">
            <v>1534540</v>
          </cell>
          <cell r="AF126">
            <v>812973</v>
          </cell>
          <cell r="AG126">
            <v>1189330</v>
          </cell>
          <cell r="AI126">
            <v>373115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9600</v>
          </cell>
          <cell r="P127">
            <v>57600</v>
          </cell>
          <cell r="Q127">
            <v>41280</v>
          </cell>
          <cell r="R127">
            <v>50880</v>
          </cell>
          <cell r="S127">
            <v>46080</v>
          </cell>
          <cell r="T127">
            <v>40325</v>
          </cell>
          <cell r="U127">
            <v>55755</v>
          </cell>
          <cell r="V127">
            <v>61444</v>
          </cell>
          <cell r="W127">
            <v>4230675</v>
          </cell>
          <cell r="X127">
            <v>4222181</v>
          </cell>
          <cell r="Y127">
            <v>3859260</v>
          </cell>
          <cell r="Z127">
            <v>4493648</v>
          </cell>
          <cell r="AA127">
            <v>3672729</v>
          </cell>
          <cell r="AB127">
            <v>3473985</v>
          </cell>
          <cell r="AC127">
            <v>3964823</v>
          </cell>
          <cell r="AD127">
            <v>3650278</v>
          </cell>
          <cell r="AE127">
            <v>3663335</v>
          </cell>
          <cell r="AF127">
            <v>6604632</v>
          </cell>
          <cell r="AG127">
            <v>274450</v>
          </cell>
          <cell r="AI127">
            <v>0</v>
          </cell>
        </row>
        <row r="128">
          <cell r="I128">
            <v>839440</v>
          </cell>
          <cell r="J128">
            <v>759151</v>
          </cell>
          <cell r="K128">
            <v>915482</v>
          </cell>
          <cell r="L128">
            <v>1088196</v>
          </cell>
          <cell r="M128">
            <v>1011191</v>
          </cell>
          <cell r="N128">
            <v>1051764</v>
          </cell>
          <cell r="O128">
            <v>1119664</v>
          </cell>
          <cell r="P128">
            <v>1014672</v>
          </cell>
          <cell r="Q128">
            <v>893681</v>
          </cell>
          <cell r="R128">
            <v>945609</v>
          </cell>
          <cell r="S128">
            <v>959230</v>
          </cell>
          <cell r="T128">
            <v>985694</v>
          </cell>
          <cell r="U128">
            <v>916755</v>
          </cell>
          <cell r="V128">
            <v>885938</v>
          </cell>
          <cell r="W128">
            <v>2182201</v>
          </cell>
          <cell r="X128">
            <v>2027640</v>
          </cell>
          <cell r="Y128">
            <v>1809535</v>
          </cell>
          <cell r="Z128">
            <v>1997935</v>
          </cell>
          <cell r="AA128">
            <v>2098009</v>
          </cell>
          <cell r="AB128">
            <v>1504386</v>
          </cell>
          <cell r="AC128">
            <v>1528563</v>
          </cell>
          <cell r="AD128">
            <v>1597090</v>
          </cell>
          <cell r="AE128">
            <v>1432161</v>
          </cell>
          <cell r="AF128">
            <v>1322944</v>
          </cell>
          <cell r="AG128">
            <v>1456409</v>
          </cell>
          <cell r="AI128">
            <v>759151</v>
          </cell>
        </row>
        <row r="129">
          <cell r="I129">
            <v>764203</v>
          </cell>
          <cell r="J129">
            <v>696676</v>
          </cell>
          <cell r="K129">
            <v>749224</v>
          </cell>
          <cell r="L129">
            <v>666924</v>
          </cell>
          <cell r="M129">
            <v>618981</v>
          </cell>
          <cell r="N129">
            <v>508489</v>
          </cell>
          <cell r="O129">
            <v>708831</v>
          </cell>
          <cell r="P129">
            <v>586678</v>
          </cell>
          <cell r="Q129">
            <v>593151</v>
          </cell>
          <cell r="R129">
            <v>596384</v>
          </cell>
          <cell r="S129">
            <v>680620</v>
          </cell>
          <cell r="T129">
            <v>736640</v>
          </cell>
          <cell r="U129">
            <v>699030</v>
          </cell>
          <cell r="V129">
            <v>647935</v>
          </cell>
          <cell r="W129">
            <v>827681</v>
          </cell>
          <cell r="X129">
            <v>757735</v>
          </cell>
          <cell r="Y129">
            <v>676869</v>
          </cell>
          <cell r="Z129">
            <v>619822</v>
          </cell>
          <cell r="AA129">
            <v>780901</v>
          </cell>
          <cell r="AB129">
            <v>704177</v>
          </cell>
          <cell r="AC129">
            <v>646224</v>
          </cell>
          <cell r="AD129">
            <v>712088</v>
          </cell>
          <cell r="AE129">
            <v>644615</v>
          </cell>
          <cell r="AF129">
            <v>621494</v>
          </cell>
          <cell r="AG129">
            <v>696110</v>
          </cell>
          <cell r="AI129">
            <v>696676</v>
          </cell>
        </row>
        <row r="130">
          <cell r="I130">
            <v>4954646</v>
          </cell>
          <cell r="J130">
            <v>5022002</v>
          </cell>
          <cell r="K130">
            <v>4648411</v>
          </cell>
          <cell r="L130">
            <v>6249089</v>
          </cell>
          <cell r="M130">
            <v>5172569</v>
          </cell>
          <cell r="N130">
            <v>5133459</v>
          </cell>
          <cell r="O130">
            <v>5407416</v>
          </cell>
          <cell r="P130">
            <v>4581293</v>
          </cell>
          <cell r="Q130">
            <v>4067853</v>
          </cell>
          <cell r="R130">
            <v>4295767</v>
          </cell>
          <cell r="S130">
            <v>4523975</v>
          </cell>
          <cell r="T130">
            <v>3793540</v>
          </cell>
          <cell r="U130">
            <v>3969915</v>
          </cell>
          <cell r="V130">
            <v>3611630</v>
          </cell>
          <cell r="W130">
            <v>5492141</v>
          </cell>
          <cell r="X130">
            <v>5883869</v>
          </cell>
          <cell r="Y130">
            <v>6050493</v>
          </cell>
          <cell r="Z130">
            <v>7117629</v>
          </cell>
          <cell r="AA130">
            <v>5589245</v>
          </cell>
          <cell r="AB130">
            <v>5507688</v>
          </cell>
          <cell r="AC130">
            <v>5536590</v>
          </cell>
          <cell r="AD130">
            <v>4834037</v>
          </cell>
          <cell r="AE130">
            <v>4546614</v>
          </cell>
          <cell r="AF130">
            <v>4384091</v>
          </cell>
          <cell r="AG130">
            <v>4563216</v>
          </cell>
          <cell r="AI130">
            <v>5022002</v>
          </cell>
        </row>
        <row r="131">
          <cell r="I131">
            <v>4112140</v>
          </cell>
          <cell r="J131">
            <v>3996739</v>
          </cell>
          <cell r="K131">
            <v>4096862</v>
          </cell>
          <cell r="L131">
            <v>5127672</v>
          </cell>
          <cell r="M131">
            <v>4335467</v>
          </cell>
          <cell r="N131">
            <v>4384882</v>
          </cell>
          <cell r="O131">
            <v>4405477</v>
          </cell>
          <cell r="P131">
            <v>3619729</v>
          </cell>
          <cell r="Q131">
            <v>3150957</v>
          </cell>
          <cell r="R131">
            <v>2655924</v>
          </cell>
          <cell r="S131">
            <v>2827709</v>
          </cell>
          <cell r="T131">
            <v>2828816</v>
          </cell>
          <cell r="U131">
            <v>2582397</v>
          </cell>
          <cell r="V131">
            <v>2791430</v>
          </cell>
          <cell r="W131">
            <v>3543799</v>
          </cell>
          <cell r="X131">
            <v>5736705</v>
          </cell>
          <cell r="Y131">
            <v>1784545</v>
          </cell>
          <cell r="Z131">
            <v>5319564</v>
          </cell>
          <cell r="AA131">
            <v>4283119</v>
          </cell>
          <cell r="AB131">
            <v>3444871</v>
          </cell>
          <cell r="AC131">
            <v>3070084</v>
          </cell>
          <cell r="AD131">
            <v>3479749</v>
          </cell>
          <cell r="AE131">
            <v>2821275</v>
          </cell>
          <cell r="AF131">
            <v>2863701</v>
          </cell>
          <cell r="AG131">
            <v>3832878</v>
          </cell>
          <cell r="AI131">
            <v>3996739</v>
          </cell>
        </row>
        <row r="133">
          <cell r="I133">
            <v>51840</v>
          </cell>
          <cell r="J133">
            <v>54731</v>
          </cell>
          <cell r="K133">
            <v>60463</v>
          </cell>
          <cell r="L133">
            <v>71443</v>
          </cell>
          <cell r="M133">
            <v>74425</v>
          </cell>
          <cell r="N133">
            <v>85840</v>
          </cell>
          <cell r="O133">
            <v>90178</v>
          </cell>
          <cell r="P133">
            <v>83441</v>
          </cell>
          <cell r="Q133">
            <v>83692</v>
          </cell>
          <cell r="R133">
            <v>80637</v>
          </cell>
          <cell r="S133">
            <v>81080</v>
          </cell>
          <cell r="T133">
            <v>72006</v>
          </cell>
          <cell r="U133">
            <v>70821</v>
          </cell>
          <cell r="V133">
            <v>73983</v>
          </cell>
          <cell r="W133">
            <v>74576</v>
          </cell>
          <cell r="X133">
            <v>80686</v>
          </cell>
          <cell r="Y133">
            <v>81563</v>
          </cell>
          <cell r="Z133">
            <v>93789</v>
          </cell>
          <cell r="AA133">
            <v>92941</v>
          </cell>
          <cell r="AB133">
            <v>85772</v>
          </cell>
          <cell r="AC133">
            <v>85433</v>
          </cell>
          <cell r="AD133">
            <v>81863</v>
          </cell>
          <cell r="AE133">
            <v>79609</v>
          </cell>
          <cell r="AF133">
            <v>72137</v>
          </cell>
          <cell r="AG133">
            <v>70042</v>
          </cell>
          <cell r="AI133">
            <v>54731</v>
          </cell>
        </row>
        <row r="134">
          <cell r="I134">
            <v>197867</v>
          </cell>
          <cell r="J134">
            <v>209609</v>
          </cell>
          <cell r="K134">
            <v>228923</v>
          </cell>
          <cell r="L134">
            <v>259078</v>
          </cell>
          <cell r="M134">
            <v>258995</v>
          </cell>
          <cell r="N134">
            <v>310435</v>
          </cell>
          <cell r="O134">
            <v>301521</v>
          </cell>
          <cell r="P134">
            <v>279108</v>
          </cell>
          <cell r="Q134">
            <v>281121</v>
          </cell>
          <cell r="R134">
            <v>255393</v>
          </cell>
          <cell r="S134">
            <v>245164</v>
          </cell>
          <cell r="T134">
            <v>238039</v>
          </cell>
          <cell r="U134">
            <v>218798</v>
          </cell>
          <cell r="V134">
            <v>221818</v>
          </cell>
          <cell r="W134">
            <v>228731</v>
          </cell>
          <cell r="X134">
            <v>266709</v>
          </cell>
          <cell r="Y134">
            <v>276146</v>
          </cell>
          <cell r="Z134">
            <v>310023</v>
          </cell>
          <cell r="AA134">
            <v>305717</v>
          </cell>
          <cell r="AB134">
            <v>284140</v>
          </cell>
          <cell r="AC134">
            <v>279026</v>
          </cell>
          <cell r="AD134">
            <v>259327</v>
          </cell>
          <cell r="AE134">
            <v>289286</v>
          </cell>
          <cell r="AF134">
            <v>229109</v>
          </cell>
          <cell r="AG134">
            <v>205479</v>
          </cell>
          <cell r="AI134">
            <v>209609</v>
          </cell>
        </row>
        <row r="135">
          <cell r="I135">
            <v>64352</v>
          </cell>
          <cell r="J135">
            <v>68064</v>
          </cell>
          <cell r="K135">
            <v>75372</v>
          </cell>
          <cell r="L135">
            <v>83194</v>
          </cell>
          <cell r="M135">
            <v>79151</v>
          </cell>
          <cell r="N135">
            <v>104058</v>
          </cell>
          <cell r="O135">
            <v>103770</v>
          </cell>
          <cell r="P135">
            <v>97365</v>
          </cell>
          <cell r="Q135">
            <v>95465</v>
          </cell>
          <cell r="R135">
            <v>86992</v>
          </cell>
          <cell r="S135">
            <v>99437</v>
          </cell>
          <cell r="T135">
            <v>90530</v>
          </cell>
          <cell r="U135">
            <v>71168</v>
          </cell>
          <cell r="V135">
            <v>74673</v>
          </cell>
          <cell r="W135">
            <v>75220</v>
          </cell>
          <cell r="X135">
            <v>81471</v>
          </cell>
          <cell r="Y135">
            <v>84600</v>
          </cell>
          <cell r="Z135">
            <v>96797</v>
          </cell>
          <cell r="AA135">
            <v>92124</v>
          </cell>
          <cell r="AB135">
            <v>82162</v>
          </cell>
          <cell r="AC135">
            <v>85497</v>
          </cell>
          <cell r="AD135">
            <v>78406</v>
          </cell>
          <cell r="AE135">
            <v>75059</v>
          </cell>
          <cell r="AF135">
            <v>72244</v>
          </cell>
          <cell r="AG135">
            <v>69493</v>
          </cell>
          <cell r="AI135">
            <v>68064</v>
          </cell>
        </row>
        <row r="136">
          <cell r="I136">
            <v>63872</v>
          </cell>
          <cell r="J136">
            <v>66927</v>
          </cell>
          <cell r="K136">
            <v>77152</v>
          </cell>
          <cell r="L136">
            <v>90454</v>
          </cell>
          <cell r="M136">
            <v>90609</v>
          </cell>
          <cell r="N136">
            <v>111599</v>
          </cell>
          <cell r="O136">
            <v>105826</v>
          </cell>
          <cell r="P136">
            <v>101384</v>
          </cell>
          <cell r="Q136">
            <v>98637</v>
          </cell>
          <cell r="R136">
            <v>91228</v>
          </cell>
          <cell r="S136">
            <v>90680</v>
          </cell>
          <cell r="T136">
            <v>86220</v>
          </cell>
          <cell r="U136">
            <v>85138</v>
          </cell>
          <cell r="V136">
            <v>79943</v>
          </cell>
          <cell r="W136">
            <v>83897</v>
          </cell>
          <cell r="X136">
            <v>88782</v>
          </cell>
          <cell r="Y136">
            <v>87031</v>
          </cell>
          <cell r="Z136">
            <v>103948</v>
          </cell>
          <cell r="AA136">
            <v>100083</v>
          </cell>
          <cell r="AB136">
            <v>96267</v>
          </cell>
          <cell r="AC136">
            <v>95746</v>
          </cell>
          <cell r="AD136">
            <v>88625</v>
          </cell>
          <cell r="AE136">
            <v>86094</v>
          </cell>
          <cell r="AF136">
            <v>90182</v>
          </cell>
          <cell r="AG136">
            <v>82585</v>
          </cell>
          <cell r="AI136">
            <v>66927</v>
          </cell>
        </row>
        <row r="137">
          <cell r="I137">
            <v>161062</v>
          </cell>
          <cell r="J137">
            <v>177477</v>
          </cell>
          <cell r="K137">
            <v>195583</v>
          </cell>
          <cell r="L137">
            <v>223339</v>
          </cell>
          <cell r="M137">
            <v>227046</v>
          </cell>
          <cell r="N137">
            <v>267585</v>
          </cell>
          <cell r="O137">
            <v>272655</v>
          </cell>
          <cell r="P137">
            <v>248446</v>
          </cell>
          <cell r="Q137">
            <v>240289</v>
          </cell>
          <cell r="R137">
            <v>211662</v>
          </cell>
          <cell r="S137">
            <v>199080</v>
          </cell>
          <cell r="T137">
            <v>189948</v>
          </cell>
          <cell r="U137">
            <v>180745</v>
          </cell>
          <cell r="V137">
            <v>198675</v>
          </cell>
          <cell r="W137">
            <v>206638</v>
          </cell>
          <cell r="X137">
            <v>229885</v>
          </cell>
          <cell r="Y137">
            <v>230381</v>
          </cell>
          <cell r="Z137">
            <v>266720</v>
          </cell>
          <cell r="AA137">
            <v>271320</v>
          </cell>
          <cell r="AB137">
            <v>251779</v>
          </cell>
          <cell r="AC137">
            <v>239883</v>
          </cell>
          <cell r="AD137">
            <v>216631</v>
          </cell>
          <cell r="AE137">
            <v>218799</v>
          </cell>
          <cell r="AF137">
            <v>223117</v>
          </cell>
          <cell r="AG137">
            <v>184947</v>
          </cell>
          <cell r="AI137">
            <v>177477</v>
          </cell>
        </row>
        <row r="138">
          <cell r="I138">
            <v>142134</v>
          </cell>
          <cell r="J138">
            <v>150846</v>
          </cell>
          <cell r="K138">
            <v>164721</v>
          </cell>
          <cell r="L138">
            <v>188472</v>
          </cell>
          <cell r="M138">
            <v>194872</v>
          </cell>
          <cell r="N138">
            <v>226673</v>
          </cell>
          <cell r="O138">
            <v>217567</v>
          </cell>
          <cell r="P138">
            <v>195987</v>
          </cell>
          <cell r="Q138">
            <v>187429</v>
          </cell>
          <cell r="R138">
            <v>167356</v>
          </cell>
          <cell r="S138">
            <v>156406</v>
          </cell>
          <cell r="T138">
            <v>148433</v>
          </cell>
          <cell r="U138">
            <v>140074</v>
          </cell>
          <cell r="V138">
            <v>154796</v>
          </cell>
          <cell r="W138">
            <v>163045</v>
          </cell>
          <cell r="X138">
            <v>171650</v>
          </cell>
          <cell r="Y138">
            <v>173158</v>
          </cell>
          <cell r="Z138">
            <v>210735</v>
          </cell>
          <cell r="AA138">
            <v>199541</v>
          </cell>
          <cell r="AB138">
            <v>178456</v>
          </cell>
          <cell r="AC138">
            <v>168780</v>
          </cell>
          <cell r="AD138">
            <v>158119</v>
          </cell>
          <cell r="AE138">
            <v>149333</v>
          </cell>
          <cell r="AF138">
            <v>142013</v>
          </cell>
          <cell r="AG138">
            <v>137691</v>
          </cell>
          <cell r="AI138">
            <v>150846</v>
          </cell>
        </row>
        <row r="139">
          <cell r="I139">
            <v>154142</v>
          </cell>
          <cell r="J139">
            <v>167110</v>
          </cell>
          <cell r="K139">
            <v>182754</v>
          </cell>
          <cell r="L139">
            <v>211519</v>
          </cell>
          <cell r="M139">
            <v>213528</v>
          </cell>
          <cell r="N139">
            <v>255963</v>
          </cell>
          <cell r="O139">
            <v>279709</v>
          </cell>
          <cell r="P139">
            <v>246533</v>
          </cell>
          <cell r="Q139">
            <v>235623</v>
          </cell>
          <cell r="R139">
            <v>210018</v>
          </cell>
          <cell r="S139">
            <v>196753</v>
          </cell>
          <cell r="T139">
            <v>182589</v>
          </cell>
          <cell r="U139">
            <v>172333</v>
          </cell>
          <cell r="V139">
            <v>187003</v>
          </cell>
          <cell r="W139">
            <v>224924</v>
          </cell>
          <cell r="X139">
            <v>252350</v>
          </cell>
          <cell r="Y139">
            <v>252350</v>
          </cell>
          <cell r="Z139">
            <v>297135</v>
          </cell>
          <cell r="AA139">
            <v>297598</v>
          </cell>
          <cell r="AB139">
            <v>276281</v>
          </cell>
          <cell r="AC139">
            <v>264099</v>
          </cell>
          <cell r="AD139">
            <v>239317</v>
          </cell>
          <cell r="AE139">
            <v>222878</v>
          </cell>
          <cell r="AF139">
            <v>210065</v>
          </cell>
          <cell r="AG139">
            <v>215002</v>
          </cell>
          <cell r="AI139">
            <v>167110</v>
          </cell>
        </row>
        <row r="140">
          <cell r="I140">
            <v>33093</v>
          </cell>
          <cell r="J140">
            <v>36312</v>
          </cell>
          <cell r="K140">
            <v>44199</v>
          </cell>
          <cell r="L140">
            <v>49375</v>
          </cell>
          <cell r="M140">
            <v>43881</v>
          </cell>
          <cell r="N140">
            <v>57230</v>
          </cell>
          <cell r="O140">
            <v>57896</v>
          </cell>
          <cell r="P140">
            <v>67290</v>
          </cell>
          <cell r="Q140">
            <v>71472</v>
          </cell>
          <cell r="R140">
            <v>62271</v>
          </cell>
          <cell r="S140">
            <v>56430</v>
          </cell>
          <cell r="T140">
            <v>48481</v>
          </cell>
          <cell r="U140">
            <v>46217</v>
          </cell>
          <cell r="V140">
            <v>64429</v>
          </cell>
          <cell r="W140">
            <v>75977</v>
          </cell>
          <cell r="X140">
            <v>78509</v>
          </cell>
          <cell r="Y140">
            <v>49883</v>
          </cell>
          <cell r="Z140">
            <v>126145</v>
          </cell>
          <cell r="AA140">
            <v>93831</v>
          </cell>
          <cell r="AB140">
            <v>91665</v>
          </cell>
          <cell r="AC140">
            <v>92764</v>
          </cell>
          <cell r="AD140">
            <v>82391</v>
          </cell>
          <cell r="AE140">
            <v>76402</v>
          </cell>
          <cell r="AF140">
            <v>75600</v>
          </cell>
          <cell r="AG140">
            <v>71947</v>
          </cell>
          <cell r="AI140">
            <v>36312</v>
          </cell>
        </row>
        <row r="141">
          <cell r="I141">
            <v>154029</v>
          </cell>
          <cell r="J141">
            <v>168650</v>
          </cell>
          <cell r="K141">
            <v>183325</v>
          </cell>
          <cell r="L141">
            <v>213167</v>
          </cell>
          <cell r="M141">
            <v>213132</v>
          </cell>
          <cell r="N141">
            <v>259091</v>
          </cell>
          <cell r="O141">
            <v>262745</v>
          </cell>
          <cell r="P141">
            <v>239602</v>
          </cell>
          <cell r="Q141">
            <v>227380</v>
          </cell>
          <cell r="R141">
            <v>204463</v>
          </cell>
          <cell r="S141">
            <v>191448</v>
          </cell>
          <cell r="T141">
            <v>181255</v>
          </cell>
          <cell r="U141">
            <v>169773</v>
          </cell>
          <cell r="V141">
            <v>181024</v>
          </cell>
          <cell r="W141">
            <v>195785</v>
          </cell>
          <cell r="X141">
            <v>209572</v>
          </cell>
          <cell r="Y141">
            <v>210024</v>
          </cell>
          <cell r="Z141">
            <v>252511</v>
          </cell>
          <cell r="AA141">
            <v>258859</v>
          </cell>
          <cell r="AB141">
            <v>230790</v>
          </cell>
          <cell r="AC141">
            <v>221548</v>
          </cell>
          <cell r="AD141">
            <v>196865</v>
          </cell>
          <cell r="AE141">
            <v>184056</v>
          </cell>
          <cell r="AF141">
            <v>172883</v>
          </cell>
          <cell r="AG141">
            <v>164000</v>
          </cell>
          <cell r="AI141">
            <v>168650</v>
          </cell>
        </row>
        <row r="142">
          <cell r="I142">
            <v>75702</v>
          </cell>
          <cell r="J142">
            <v>83998</v>
          </cell>
          <cell r="K142">
            <v>93345</v>
          </cell>
          <cell r="L142">
            <v>107951</v>
          </cell>
          <cell r="M142">
            <v>115786</v>
          </cell>
          <cell r="N142">
            <v>147159</v>
          </cell>
          <cell r="O142">
            <v>138847</v>
          </cell>
          <cell r="P142">
            <v>128438</v>
          </cell>
          <cell r="Q142">
            <v>123581</v>
          </cell>
          <cell r="R142">
            <v>110921</v>
          </cell>
          <cell r="S142">
            <v>103384</v>
          </cell>
          <cell r="T142">
            <v>91803</v>
          </cell>
          <cell r="U142">
            <v>93758</v>
          </cell>
          <cell r="V142">
            <v>93903</v>
          </cell>
          <cell r="W142">
            <v>118718</v>
          </cell>
          <cell r="X142">
            <v>127243</v>
          </cell>
          <cell r="Y142">
            <v>128644</v>
          </cell>
          <cell r="Z142">
            <v>155000</v>
          </cell>
          <cell r="AA142">
            <v>158008</v>
          </cell>
          <cell r="AB142">
            <v>137181</v>
          </cell>
          <cell r="AC142">
            <v>138560</v>
          </cell>
          <cell r="AD142">
            <v>121141</v>
          </cell>
          <cell r="AE142">
            <v>111339</v>
          </cell>
          <cell r="AF142">
            <v>109872</v>
          </cell>
          <cell r="AG142">
            <v>106461</v>
          </cell>
          <cell r="AI142">
            <v>83998</v>
          </cell>
        </row>
        <row r="143">
          <cell r="I143">
            <v>201496</v>
          </cell>
          <cell r="J143">
            <v>217310</v>
          </cell>
          <cell r="K143">
            <v>235266</v>
          </cell>
          <cell r="L143">
            <v>273353</v>
          </cell>
          <cell r="M143">
            <v>275196</v>
          </cell>
          <cell r="N143">
            <v>321265</v>
          </cell>
          <cell r="O143">
            <v>328727</v>
          </cell>
          <cell r="P143">
            <v>307385</v>
          </cell>
          <cell r="Q143">
            <v>293101</v>
          </cell>
          <cell r="R143">
            <v>256161</v>
          </cell>
          <cell r="S143">
            <v>240912</v>
          </cell>
          <cell r="T143">
            <v>222588</v>
          </cell>
          <cell r="U143">
            <v>212762</v>
          </cell>
          <cell r="V143">
            <v>215455</v>
          </cell>
          <cell r="W143">
            <v>230936</v>
          </cell>
          <cell r="X143">
            <v>259340</v>
          </cell>
          <cell r="Y143">
            <v>257729</v>
          </cell>
          <cell r="Z143">
            <v>303776</v>
          </cell>
          <cell r="AA143">
            <v>303557</v>
          </cell>
          <cell r="AB143">
            <v>286297</v>
          </cell>
          <cell r="AC143">
            <v>275928</v>
          </cell>
          <cell r="AD143">
            <v>251260</v>
          </cell>
          <cell r="AE143">
            <v>232661</v>
          </cell>
          <cell r="AF143">
            <v>218485</v>
          </cell>
          <cell r="AG143">
            <v>209366</v>
          </cell>
          <cell r="AI143">
            <v>217310</v>
          </cell>
        </row>
        <row r="144">
          <cell r="I144">
            <v>134515</v>
          </cell>
          <cell r="J144">
            <v>140512</v>
          </cell>
          <cell r="K144">
            <v>162131</v>
          </cell>
          <cell r="L144">
            <v>179362</v>
          </cell>
          <cell r="M144">
            <v>187859</v>
          </cell>
          <cell r="N144">
            <v>228507</v>
          </cell>
          <cell r="O144">
            <v>228247</v>
          </cell>
          <cell r="P144">
            <v>189268</v>
          </cell>
          <cell r="Q144">
            <v>181278</v>
          </cell>
          <cell r="R144">
            <v>163823</v>
          </cell>
          <cell r="S144">
            <v>150974</v>
          </cell>
          <cell r="T144">
            <v>148026</v>
          </cell>
          <cell r="U144">
            <v>135973</v>
          </cell>
          <cell r="V144">
            <v>148848</v>
          </cell>
          <cell r="W144">
            <v>162671</v>
          </cell>
          <cell r="X144">
            <v>174269</v>
          </cell>
          <cell r="Y144">
            <v>178493</v>
          </cell>
          <cell r="Z144">
            <v>212668</v>
          </cell>
          <cell r="AA144">
            <v>209622</v>
          </cell>
          <cell r="AB144">
            <v>189550</v>
          </cell>
          <cell r="AC144">
            <v>177669</v>
          </cell>
          <cell r="AD144">
            <v>165338</v>
          </cell>
          <cell r="AE144">
            <v>150644</v>
          </cell>
          <cell r="AF144">
            <v>135528</v>
          </cell>
          <cell r="AG144">
            <v>144150</v>
          </cell>
          <cell r="AI144">
            <v>140512</v>
          </cell>
        </row>
        <row r="145">
          <cell r="I145">
            <v>66124</v>
          </cell>
          <cell r="J145">
            <v>69075</v>
          </cell>
          <cell r="K145">
            <v>79486</v>
          </cell>
          <cell r="L145">
            <v>95273</v>
          </cell>
          <cell r="M145">
            <v>97221</v>
          </cell>
          <cell r="N145">
            <v>116638</v>
          </cell>
          <cell r="O145">
            <v>114429</v>
          </cell>
          <cell r="P145">
            <v>107038</v>
          </cell>
          <cell r="Q145">
            <v>100397</v>
          </cell>
          <cell r="R145">
            <v>92146</v>
          </cell>
          <cell r="S145">
            <v>86607</v>
          </cell>
          <cell r="T145">
            <v>83800</v>
          </cell>
          <cell r="U145">
            <v>77159</v>
          </cell>
          <cell r="V145">
            <v>76478</v>
          </cell>
          <cell r="W145">
            <v>89032</v>
          </cell>
          <cell r="X145">
            <v>98160</v>
          </cell>
          <cell r="Y145">
            <v>98190</v>
          </cell>
          <cell r="Z145">
            <v>117940</v>
          </cell>
          <cell r="AA145">
            <v>119996</v>
          </cell>
          <cell r="AB145">
            <v>111412</v>
          </cell>
          <cell r="AC145">
            <v>108491</v>
          </cell>
          <cell r="AD145">
            <v>95608</v>
          </cell>
          <cell r="AE145">
            <v>90275</v>
          </cell>
          <cell r="AF145">
            <v>83105</v>
          </cell>
          <cell r="AG145">
            <v>82916</v>
          </cell>
          <cell r="AI145">
            <v>69075</v>
          </cell>
        </row>
        <row r="146">
          <cell r="I146">
            <v>54557</v>
          </cell>
          <cell r="J146">
            <v>58478</v>
          </cell>
          <cell r="K146">
            <v>64517</v>
          </cell>
          <cell r="L146">
            <v>76665</v>
          </cell>
          <cell r="M146">
            <v>82498</v>
          </cell>
          <cell r="N146">
            <v>95826</v>
          </cell>
          <cell r="O146">
            <v>97893</v>
          </cell>
          <cell r="P146">
            <v>108163</v>
          </cell>
          <cell r="Q146">
            <v>97136</v>
          </cell>
          <cell r="R146">
            <v>88088</v>
          </cell>
          <cell r="S146">
            <v>82618</v>
          </cell>
          <cell r="T146">
            <v>95536</v>
          </cell>
          <cell r="U146">
            <v>89890</v>
          </cell>
          <cell r="V146">
            <v>104687</v>
          </cell>
          <cell r="W146">
            <v>88767</v>
          </cell>
          <cell r="X146">
            <v>95868</v>
          </cell>
          <cell r="Y146">
            <v>97119</v>
          </cell>
          <cell r="Z146">
            <v>128525</v>
          </cell>
          <cell r="AA146">
            <v>115422</v>
          </cell>
          <cell r="AB146">
            <v>111344</v>
          </cell>
          <cell r="AC146">
            <v>104910</v>
          </cell>
          <cell r="AD146">
            <v>94460</v>
          </cell>
          <cell r="AE146">
            <v>83277</v>
          </cell>
          <cell r="AF146">
            <v>82063</v>
          </cell>
          <cell r="AG146">
            <v>76306</v>
          </cell>
          <cell r="AI146">
            <v>58478</v>
          </cell>
        </row>
        <row r="147">
          <cell r="I147">
            <v>139093</v>
          </cell>
          <cell r="J147">
            <v>158356</v>
          </cell>
          <cell r="K147">
            <v>169127</v>
          </cell>
          <cell r="L147">
            <v>192001</v>
          </cell>
          <cell r="M147">
            <v>194422</v>
          </cell>
          <cell r="N147">
            <v>237274</v>
          </cell>
          <cell r="O147">
            <v>238705</v>
          </cell>
          <cell r="P147">
            <v>221369</v>
          </cell>
          <cell r="Q147">
            <v>214591</v>
          </cell>
          <cell r="R147">
            <v>193222</v>
          </cell>
          <cell r="S147">
            <v>179592</v>
          </cell>
          <cell r="T147">
            <v>145565</v>
          </cell>
          <cell r="U147">
            <v>136642</v>
          </cell>
          <cell r="V147">
            <v>149334</v>
          </cell>
          <cell r="W147">
            <v>158932</v>
          </cell>
          <cell r="X147">
            <v>184693</v>
          </cell>
          <cell r="Y147">
            <v>183907</v>
          </cell>
          <cell r="Z147">
            <v>224936</v>
          </cell>
          <cell r="AA147">
            <v>224603</v>
          </cell>
          <cell r="AB147">
            <v>210582</v>
          </cell>
          <cell r="AC147">
            <v>212548</v>
          </cell>
          <cell r="AD147">
            <v>184376</v>
          </cell>
          <cell r="AE147">
            <v>170175</v>
          </cell>
          <cell r="AF147">
            <v>161706</v>
          </cell>
          <cell r="AG147">
            <v>154248</v>
          </cell>
          <cell r="AI147">
            <v>158356</v>
          </cell>
        </row>
        <row r="148">
          <cell r="I148">
            <v>122441</v>
          </cell>
          <cell r="J148">
            <v>129015</v>
          </cell>
          <cell r="K148">
            <v>140359</v>
          </cell>
          <cell r="L148">
            <v>161519</v>
          </cell>
          <cell r="M148">
            <v>166645</v>
          </cell>
          <cell r="N148">
            <v>174243</v>
          </cell>
          <cell r="O148">
            <v>191176</v>
          </cell>
          <cell r="P148">
            <v>171394</v>
          </cell>
          <cell r="Q148">
            <v>165699</v>
          </cell>
          <cell r="R148">
            <v>155885</v>
          </cell>
          <cell r="S148">
            <v>143958</v>
          </cell>
          <cell r="T148">
            <v>144483</v>
          </cell>
          <cell r="U148">
            <v>138294</v>
          </cell>
          <cell r="V148">
            <v>140850</v>
          </cell>
          <cell r="W148">
            <v>131093</v>
          </cell>
          <cell r="X148">
            <v>140220</v>
          </cell>
          <cell r="Y148">
            <v>140172</v>
          </cell>
          <cell r="Z148">
            <v>165452</v>
          </cell>
          <cell r="AA148">
            <v>168225</v>
          </cell>
          <cell r="AB148">
            <v>156096</v>
          </cell>
          <cell r="AC148">
            <v>151352</v>
          </cell>
          <cell r="AD148">
            <v>147991</v>
          </cell>
          <cell r="AE148">
            <v>136349</v>
          </cell>
          <cell r="AF148">
            <v>128961</v>
          </cell>
          <cell r="AG148">
            <v>122389</v>
          </cell>
          <cell r="AI148">
            <v>129015</v>
          </cell>
        </row>
        <row r="149">
          <cell r="I149">
            <v>1010040</v>
          </cell>
          <cell r="J149">
            <v>1109196</v>
          </cell>
          <cell r="K149">
            <v>1181260</v>
          </cell>
          <cell r="L149">
            <v>1359674</v>
          </cell>
          <cell r="M149">
            <v>1362543</v>
          </cell>
          <cell r="N149">
            <v>1635038</v>
          </cell>
          <cell r="O149">
            <v>1634781</v>
          </cell>
          <cell r="P149">
            <v>1516939</v>
          </cell>
          <cell r="Q149">
            <v>1440604</v>
          </cell>
          <cell r="R149">
            <v>1266280</v>
          </cell>
          <cell r="S149">
            <v>1174498</v>
          </cell>
          <cell r="T149">
            <v>1074752</v>
          </cell>
          <cell r="U149">
            <v>1021241</v>
          </cell>
          <cell r="V149">
            <v>1088996</v>
          </cell>
          <cell r="W149">
            <v>1176355</v>
          </cell>
          <cell r="X149">
            <v>1361559</v>
          </cell>
          <cell r="Y149">
            <v>1316329</v>
          </cell>
          <cell r="Z149">
            <v>1580861</v>
          </cell>
          <cell r="AA149">
            <v>1588903</v>
          </cell>
          <cell r="AB149">
            <v>1477659</v>
          </cell>
          <cell r="AC149">
            <v>1404445</v>
          </cell>
          <cell r="AD149">
            <v>1239827</v>
          </cell>
          <cell r="AE149">
            <v>1145728</v>
          </cell>
          <cell r="AF149">
            <v>1050435</v>
          </cell>
          <cell r="AG149">
            <v>990022</v>
          </cell>
          <cell r="AI149">
            <v>1109196</v>
          </cell>
        </row>
        <row r="150">
          <cell r="I150">
            <v>188654</v>
          </cell>
          <cell r="J150">
            <v>189418</v>
          </cell>
          <cell r="K150">
            <v>217701</v>
          </cell>
          <cell r="L150">
            <v>215870</v>
          </cell>
          <cell r="M150">
            <v>233226</v>
          </cell>
          <cell r="N150">
            <v>274210</v>
          </cell>
          <cell r="O150">
            <v>281875</v>
          </cell>
          <cell r="P150">
            <v>255245</v>
          </cell>
          <cell r="Q150">
            <v>243062</v>
          </cell>
          <cell r="R150">
            <v>227584</v>
          </cell>
          <cell r="S150">
            <v>227100</v>
          </cell>
          <cell r="T150">
            <v>198298</v>
          </cell>
          <cell r="U150">
            <v>205823</v>
          </cell>
          <cell r="V150">
            <v>180897</v>
          </cell>
          <cell r="W150">
            <v>204689</v>
          </cell>
          <cell r="X150">
            <v>225163</v>
          </cell>
          <cell r="Y150">
            <v>228177</v>
          </cell>
          <cell r="Z150">
            <v>262337</v>
          </cell>
          <cell r="AA150">
            <v>275071</v>
          </cell>
          <cell r="AB150">
            <v>248813</v>
          </cell>
          <cell r="AC150">
            <v>239092</v>
          </cell>
          <cell r="AD150">
            <v>231056</v>
          </cell>
          <cell r="AE150">
            <v>219728</v>
          </cell>
          <cell r="AF150">
            <v>208444</v>
          </cell>
          <cell r="AG150">
            <v>191922</v>
          </cell>
          <cell r="AI150">
            <v>189418</v>
          </cell>
        </row>
        <row r="151">
          <cell r="I151">
            <v>116522</v>
          </cell>
          <cell r="J151">
            <v>120168</v>
          </cell>
          <cell r="K151">
            <v>127204</v>
          </cell>
          <cell r="L151">
            <v>151158</v>
          </cell>
          <cell r="M151">
            <v>152174</v>
          </cell>
          <cell r="N151">
            <v>178936</v>
          </cell>
          <cell r="O151">
            <v>186571</v>
          </cell>
          <cell r="P151">
            <v>170698</v>
          </cell>
          <cell r="Q151">
            <v>161489</v>
          </cell>
          <cell r="R151">
            <v>148262</v>
          </cell>
          <cell r="S151">
            <v>137143</v>
          </cell>
          <cell r="T151">
            <v>134055</v>
          </cell>
          <cell r="U151">
            <v>123460</v>
          </cell>
          <cell r="V151">
            <v>132295</v>
          </cell>
          <cell r="W151">
            <v>135465</v>
          </cell>
          <cell r="X151">
            <v>151661</v>
          </cell>
          <cell r="Y151">
            <v>153412</v>
          </cell>
          <cell r="Z151">
            <v>175946</v>
          </cell>
          <cell r="AA151">
            <v>180625</v>
          </cell>
          <cell r="AB151">
            <v>162800</v>
          </cell>
          <cell r="AC151">
            <v>160302</v>
          </cell>
          <cell r="AD151">
            <v>124386</v>
          </cell>
          <cell r="AE151">
            <v>117590</v>
          </cell>
          <cell r="AF151">
            <v>114311</v>
          </cell>
          <cell r="AG151">
            <v>105225</v>
          </cell>
          <cell r="AI151">
            <v>120168</v>
          </cell>
        </row>
        <row r="152">
          <cell r="I152">
            <v>332647</v>
          </cell>
          <cell r="J152">
            <v>303947</v>
          </cell>
          <cell r="K152">
            <v>308239</v>
          </cell>
          <cell r="L152">
            <v>354813</v>
          </cell>
          <cell r="M152">
            <v>342566</v>
          </cell>
          <cell r="N152">
            <v>364766</v>
          </cell>
          <cell r="O152">
            <v>419854</v>
          </cell>
          <cell r="P152">
            <v>354839</v>
          </cell>
          <cell r="Q152">
            <v>355111</v>
          </cell>
          <cell r="R152">
            <v>361986</v>
          </cell>
          <cell r="S152">
            <v>333434</v>
          </cell>
          <cell r="T152">
            <v>348302</v>
          </cell>
          <cell r="U152">
            <v>305880</v>
          </cell>
          <cell r="V152">
            <v>350635</v>
          </cell>
          <cell r="W152">
            <v>333879</v>
          </cell>
          <cell r="X152">
            <v>378204</v>
          </cell>
          <cell r="Y152">
            <v>336881</v>
          </cell>
          <cell r="Z152">
            <v>412876</v>
          </cell>
          <cell r="AA152">
            <v>390414</v>
          </cell>
          <cell r="AB152">
            <v>385291</v>
          </cell>
          <cell r="AC152">
            <v>355411</v>
          </cell>
          <cell r="AD152">
            <v>381855</v>
          </cell>
          <cell r="AE152">
            <v>355342</v>
          </cell>
          <cell r="AF152">
            <v>349561</v>
          </cell>
          <cell r="AG152">
            <v>347886</v>
          </cell>
          <cell r="AI152">
            <v>303947</v>
          </cell>
        </row>
        <row r="154">
          <cell r="I154">
            <v>3780806</v>
          </cell>
          <cell r="J154">
            <v>3477899</v>
          </cell>
          <cell r="K154">
            <v>3500925</v>
          </cell>
          <cell r="L154">
            <v>3613253</v>
          </cell>
          <cell r="M154">
            <v>3375876</v>
          </cell>
          <cell r="N154">
            <v>3918112</v>
          </cell>
          <cell r="O154">
            <v>3700105</v>
          </cell>
          <cell r="P154">
            <v>3567181</v>
          </cell>
          <cell r="Q154">
            <v>4305288</v>
          </cell>
          <cell r="R154">
            <v>4521243</v>
          </cell>
          <cell r="S154">
            <v>4405699</v>
          </cell>
          <cell r="T154">
            <v>3794587</v>
          </cell>
          <cell r="U154">
            <v>4268623</v>
          </cell>
          <cell r="V154">
            <v>3375254</v>
          </cell>
          <cell r="W154">
            <v>2803023</v>
          </cell>
          <cell r="X154">
            <v>2558527</v>
          </cell>
          <cell r="Y154">
            <v>2717085</v>
          </cell>
          <cell r="Z154">
            <v>2744468</v>
          </cell>
          <cell r="AA154">
            <v>2422058</v>
          </cell>
          <cell r="AB154">
            <v>2119996</v>
          </cell>
          <cell r="AC154">
            <v>3157938</v>
          </cell>
          <cell r="AD154">
            <v>3532801</v>
          </cell>
          <cell r="AE154">
            <v>3041363</v>
          </cell>
          <cell r="AF154">
            <v>2500545</v>
          </cell>
          <cell r="AG154">
            <v>2861128</v>
          </cell>
          <cell r="AI154">
            <v>3477899</v>
          </cell>
        </row>
        <row r="155">
          <cell r="I155">
            <v>4599488</v>
          </cell>
          <cell r="J155">
            <v>4140032</v>
          </cell>
          <cell r="K155">
            <v>4503393</v>
          </cell>
          <cell r="L155">
            <v>4593853</v>
          </cell>
          <cell r="M155">
            <v>4786081</v>
          </cell>
          <cell r="N155">
            <v>5133669</v>
          </cell>
          <cell r="O155">
            <v>4437666</v>
          </cell>
          <cell r="P155">
            <v>4202018</v>
          </cell>
          <cell r="Q155">
            <v>4889609</v>
          </cell>
          <cell r="R155">
            <v>4815673</v>
          </cell>
          <cell r="S155">
            <v>4799127</v>
          </cell>
          <cell r="T155">
            <v>4381121</v>
          </cell>
          <cell r="U155">
            <v>4576532</v>
          </cell>
          <cell r="V155">
            <v>4172676</v>
          </cell>
          <cell r="W155">
            <v>3972596</v>
          </cell>
          <cell r="X155">
            <v>4484718</v>
          </cell>
          <cell r="Y155">
            <v>4862351</v>
          </cell>
          <cell r="Z155">
            <v>4950238</v>
          </cell>
          <cell r="AA155">
            <v>4369450</v>
          </cell>
          <cell r="AB155">
            <v>3936932</v>
          </cell>
          <cell r="AC155">
            <v>4575482</v>
          </cell>
          <cell r="AD155">
            <v>5379019</v>
          </cell>
          <cell r="AE155">
            <v>4775677</v>
          </cell>
          <cell r="AF155">
            <v>4304386</v>
          </cell>
          <cell r="AG155">
            <v>4466536</v>
          </cell>
          <cell r="AI155">
            <v>4140032</v>
          </cell>
        </row>
        <row r="156">
          <cell r="I156">
            <v>6375774</v>
          </cell>
          <cell r="J156">
            <v>5566114</v>
          </cell>
          <cell r="K156">
            <v>6221172</v>
          </cell>
          <cell r="L156">
            <v>5594161</v>
          </cell>
          <cell r="M156">
            <v>5993459</v>
          </cell>
          <cell r="N156">
            <v>6343503</v>
          </cell>
          <cell r="O156">
            <v>5780284</v>
          </cell>
          <cell r="P156">
            <v>5287111</v>
          </cell>
          <cell r="Q156">
            <v>6731077</v>
          </cell>
          <cell r="R156">
            <v>6141458</v>
          </cell>
          <cell r="S156">
            <v>6744235</v>
          </cell>
          <cell r="T156">
            <v>6161718</v>
          </cell>
          <cell r="U156">
            <v>6142484</v>
          </cell>
          <cell r="V156">
            <v>4948916</v>
          </cell>
          <cell r="W156">
            <v>5753325</v>
          </cell>
          <cell r="X156">
            <v>5568332</v>
          </cell>
          <cell r="Y156">
            <v>6019924</v>
          </cell>
          <cell r="Z156">
            <v>6300257</v>
          </cell>
          <cell r="AA156">
            <v>5645309</v>
          </cell>
          <cell r="AB156">
            <v>5270888</v>
          </cell>
          <cell r="AC156">
            <v>5694207</v>
          </cell>
          <cell r="AD156">
            <v>6991542</v>
          </cell>
          <cell r="AE156">
            <v>6683370</v>
          </cell>
          <cell r="AF156">
            <v>5941236</v>
          </cell>
          <cell r="AG156">
            <v>5535598</v>
          </cell>
          <cell r="AI156">
            <v>5566114</v>
          </cell>
        </row>
        <row r="157">
          <cell r="I157">
            <v>2754617</v>
          </cell>
          <cell r="J157">
            <v>2405411</v>
          </cell>
          <cell r="K157">
            <v>2728817</v>
          </cell>
          <cell r="L157">
            <v>2914803</v>
          </cell>
          <cell r="M157">
            <v>3048180</v>
          </cell>
          <cell r="N157">
            <v>3294328</v>
          </cell>
          <cell r="O157">
            <v>2716607</v>
          </cell>
          <cell r="P157">
            <v>2499653</v>
          </cell>
          <cell r="Q157">
            <v>3033797</v>
          </cell>
          <cell r="R157">
            <v>3188732</v>
          </cell>
          <cell r="S157">
            <v>3123032</v>
          </cell>
          <cell r="T157">
            <v>2954939</v>
          </cell>
          <cell r="U157">
            <v>3004960</v>
          </cell>
          <cell r="V157">
            <v>2402747</v>
          </cell>
          <cell r="W157">
            <v>2200435</v>
          </cell>
          <cell r="X157">
            <v>2479181</v>
          </cell>
          <cell r="Y157">
            <v>2791571</v>
          </cell>
          <cell r="Z157">
            <v>2738724</v>
          </cell>
          <cell r="AA157">
            <v>2390641</v>
          </cell>
          <cell r="AB157">
            <v>2016617</v>
          </cell>
          <cell r="AC157">
            <v>2665626</v>
          </cell>
          <cell r="AD157">
            <v>3512448</v>
          </cell>
          <cell r="AE157">
            <v>2777453</v>
          </cell>
          <cell r="AF157">
            <v>2771245</v>
          </cell>
          <cell r="AG157">
            <v>2525742</v>
          </cell>
          <cell r="AI157">
            <v>2405411</v>
          </cell>
        </row>
        <row r="158">
          <cell r="I158">
            <v>2303832</v>
          </cell>
          <cell r="J158">
            <v>2125476</v>
          </cell>
          <cell r="K158">
            <v>2546566</v>
          </cell>
          <cell r="L158">
            <v>2708087</v>
          </cell>
          <cell r="M158">
            <v>2799466</v>
          </cell>
          <cell r="N158">
            <v>2901572</v>
          </cell>
          <cell r="O158">
            <v>2494191</v>
          </cell>
          <cell r="P158">
            <v>1985034</v>
          </cell>
          <cell r="Q158">
            <v>2586258</v>
          </cell>
          <cell r="R158">
            <v>2626704</v>
          </cell>
          <cell r="S158">
            <v>2397839</v>
          </cell>
          <cell r="T158">
            <v>2437263</v>
          </cell>
          <cell r="U158">
            <v>2265992</v>
          </cell>
          <cell r="V158">
            <v>2006286</v>
          </cell>
          <cell r="W158">
            <v>2116638</v>
          </cell>
          <cell r="X158">
            <v>2155006</v>
          </cell>
          <cell r="Y158">
            <v>2429255</v>
          </cell>
          <cell r="Z158">
            <v>2701937</v>
          </cell>
          <cell r="AA158">
            <v>2261763</v>
          </cell>
          <cell r="AB158">
            <v>1990602</v>
          </cell>
          <cell r="AC158">
            <v>2256540</v>
          </cell>
          <cell r="AD158">
            <v>2839061</v>
          </cell>
          <cell r="AE158">
            <v>2412868</v>
          </cell>
          <cell r="AF158">
            <v>2450133</v>
          </cell>
          <cell r="AG158">
            <v>2147657</v>
          </cell>
          <cell r="AI158">
            <v>2125476</v>
          </cell>
        </row>
        <row r="159">
          <cell r="I159">
            <v>3805703</v>
          </cell>
          <cell r="J159">
            <v>3298199</v>
          </cell>
          <cell r="K159">
            <v>3646649</v>
          </cell>
          <cell r="L159">
            <v>3830387</v>
          </cell>
          <cell r="M159">
            <v>3925230</v>
          </cell>
          <cell r="N159">
            <v>4084927</v>
          </cell>
          <cell r="O159">
            <v>3809004</v>
          </cell>
          <cell r="P159">
            <v>3229698</v>
          </cell>
          <cell r="Q159">
            <v>3630554</v>
          </cell>
          <cell r="R159">
            <v>3181912</v>
          </cell>
          <cell r="S159">
            <v>3055075</v>
          </cell>
          <cell r="T159">
            <v>3504830</v>
          </cell>
          <cell r="U159">
            <v>3453457</v>
          </cell>
          <cell r="V159">
            <v>3089366</v>
          </cell>
          <cell r="W159">
            <v>2824178</v>
          </cell>
          <cell r="X159">
            <v>3425504</v>
          </cell>
          <cell r="Y159">
            <v>3838068</v>
          </cell>
          <cell r="Z159">
            <v>3882377</v>
          </cell>
          <cell r="AA159">
            <v>3442865</v>
          </cell>
          <cell r="AB159">
            <v>3179277</v>
          </cell>
          <cell r="AC159">
            <v>3359420</v>
          </cell>
          <cell r="AD159">
            <v>4686144</v>
          </cell>
          <cell r="AE159">
            <v>4114771</v>
          </cell>
          <cell r="AF159">
            <v>3757593</v>
          </cell>
          <cell r="AG159">
            <v>3634411</v>
          </cell>
          <cell r="AI159">
            <v>3298199</v>
          </cell>
        </row>
        <row r="160">
          <cell r="I160">
            <v>3173898</v>
          </cell>
          <cell r="J160">
            <v>3057409</v>
          </cell>
          <cell r="K160">
            <v>3154803</v>
          </cell>
          <cell r="L160">
            <v>3317080</v>
          </cell>
          <cell r="M160">
            <v>3395577</v>
          </cell>
          <cell r="N160">
            <v>3488540</v>
          </cell>
          <cell r="O160">
            <v>2817052</v>
          </cell>
          <cell r="P160">
            <v>2552589</v>
          </cell>
          <cell r="Q160">
            <v>2735781</v>
          </cell>
          <cell r="R160">
            <v>3815560</v>
          </cell>
          <cell r="S160">
            <v>3728761</v>
          </cell>
          <cell r="T160">
            <v>3901151</v>
          </cell>
          <cell r="U160">
            <v>3621403</v>
          </cell>
          <cell r="V160">
            <v>3335202</v>
          </cell>
          <cell r="W160">
            <v>3795759</v>
          </cell>
          <cell r="X160">
            <v>3842504</v>
          </cell>
          <cell r="Y160">
            <v>4386101</v>
          </cell>
          <cell r="Z160">
            <v>4515781</v>
          </cell>
          <cell r="AA160">
            <v>3974700</v>
          </cell>
          <cell r="AB160">
            <v>3256233</v>
          </cell>
          <cell r="AC160">
            <v>3457124</v>
          </cell>
          <cell r="AD160">
            <v>4346956</v>
          </cell>
          <cell r="AE160">
            <v>4247819</v>
          </cell>
          <cell r="AF160">
            <v>3949483</v>
          </cell>
          <cell r="AG160">
            <v>3475579</v>
          </cell>
          <cell r="AI160">
            <v>3057409</v>
          </cell>
        </row>
        <row r="161">
          <cell r="I161">
            <v>3436672</v>
          </cell>
          <cell r="J161">
            <v>3035707</v>
          </cell>
          <cell r="K161">
            <v>3311853</v>
          </cell>
          <cell r="L161">
            <v>3400532</v>
          </cell>
          <cell r="M161">
            <v>3419514</v>
          </cell>
          <cell r="N161">
            <v>3711138</v>
          </cell>
          <cell r="O161">
            <v>3181041</v>
          </cell>
          <cell r="P161">
            <v>3050009</v>
          </cell>
          <cell r="Q161">
            <v>3330454</v>
          </cell>
          <cell r="R161">
            <v>3978241</v>
          </cell>
          <cell r="S161">
            <v>3693278</v>
          </cell>
          <cell r="T161">
            <v>3828953</v>
          </cell>
          <cell r="U161">
            <v>3622887</v>
          </cell>
          <cell r="V161">
            <v>3100225</v>
          </cell>
          <cell r="W161">
            <v>3449670</v>
          </cell>
          <cell r="X161">
            <v>3530753</v>
          </cell>
          <cell r="Y161">
            <v>3933023</v>
          </cell>
          <cell r="Z161">
            <v>4202074</v>
          </cell>
          <cell r="AA161">
            <v>3700042</v>
          </cell>
          <cell r="AB161">
            <v>3109949</v>
          </cell>
          <cell r="AC161">
            <v>3349039</v>
          </cell>
          <cell r="AD161">
            <v>4318258</v>
          </cell>
          <cell r="AE161">
            <v>3758329</v>
          </cell>
          <cell r="AF161">
            <v>3837589</v>
          </cell>
          <cell r="AG161">
            <v>3243912</v>
          </cell>
          <cell r="AI161">
            <v>3035707</v>
          </cell>
        </row>
        <row r="162">
          <cell r="I162">
            <v>5577348</v>
          </cell>
          <cell r="J162">
            <v>5147512</v>
          </cell>
          <cell r="K162">
            <v>5269701</v>
          </cell>
          <cell r="L162">
            <v>5568209</v>
          </cell>
          <cell r="M162">
            <v>5612971</v>
          </cell>
          <cell r="N162">
            <v>6257274</v>
          </cell>
          <cell r="O162">
            <v>5270115</v>
          </cell>
          <cell r="P162">
            <v>5018877</v>
          </cell>
          <cell r="Q162">
            <v>5449481</v>
          </cell>
          <cell r="R162">
            <v>6238507</v>
          </cell>
          <cell r="S162">
            <v>5773875</v>
          </cell>
          <cell r="T162">
            <v>6312939</v>
          </cell>
          <cell r="U162">
            <v>6240474</v>
          </cell>
          <cell r="V162">
            <v>5092792</v>
          </cell>
          <cell r="W162">
            <v>5717618</v>
          </cell>
          <cell r="X162">
            <v>5371796</v>
          </cell>
          <cell r="Y162">
            <v>6045509</v>
          </cell>
          <cell r="Z162">
            <v>6560231</v>
          </cell>
          <cell r="AA162">
            <v>5725443</v>
          </cell>
          <cell r="AB162">
            <v>5052577</v>
          </cell>
          <cell r="AC162">
            <v>5596760</v>
          </cell>
          <cell r="AD162">
            <v>6754011</v>
          </cell>
          <cell r="AE162">
            <v>6377815</v>
          </cell>
          <cell r="AF162">
            <v>6099857</v>
          </cell>
          <cell r="AG162">
            <v>5659072</v>
          </cell>
          <cell r="AI162">
            <v>5147512</v>
          </cell>
        </row>
        <row r="163">
          <cell r="I163">
            <v>3821468</v>
          </cell>
          <cell r="J163">
            <v>3542372</v>
          </cell>
          <cell r="K163">
            <v>3387147</v>
          </cell>
          <cell r="L163">
            <v>3774940</v>
          </cell>
          <cell r="M163">
            <v>4651260</v>
          </cell>
          <cell r="N163">
            <v>4325400</v>
          </cell>
          <cell r="O163">
            <v>3707342</v>
          </cell>
          <cell r="P163">
            <v>3265219</v>
          </cell>
          <cell r="Q163">
            <v>3606983</v>
          </cell>
          <cell r="R163">
            <v>4385268</v>
          </cell>
          <cell r="S163">
            <v>3842605</v>
          </cell>
          <cell r="T163">
            <v>3957443</v>
          </cell>
          <cell r="U163">
            <v>4133222</v>
          </cell>
          <cell r="V163">
            <v>3667326</v>
          </cell>
          <cell r="W163">
            <v>3268302</v>
          </cell>
          <cell r="X163">
            <v>3405340</v>
          </cell>
          <cell r="Y163">
            <v>3758797</v>
          </cell>
          <cell r="Z163">
            <v>3942311</v>
          </cell>
          <cell r="AA163">
            <v>3469583</v>
          </cell>
          <cell r="AB163">
            <v>3127269</v>
          </cell>
          <cell r="AC163">
            <v>3436962</v>
          </cell>
          <cell r="AD163">
            <v>4599987</v>
          </cell>
          <cell r="AE163">
            <v>3963246</v>
          </cell>
          <cell r="AF163">
            <v>3830469</v>
          </cell>
          <cell r="AG163">
            <v>3471072</v>
          </cell>
          <cell r="AI163">
            <v>3542372</v>
          </cell>
        </row>
        <row r="164">
          <cell r="I164">
            <v>3266173</v>
          </cell>
          <cell r="J164">
            <v>3093334</v>
          </cell>
          <cell r="K164">
            <v>2955930</v>
          </cell>
          <cell r="L164">
            <v>3322223</v>
          </cell>
          <cell r="M164">
            <v>3481687</v>
          </cell>
          <cell r="N164">
            <v>3555922</v>
          </cell>
          <cell r="O164">
            <v>3268979</v>
          </cell>
          <cell r="P164">
            <v>2774440</v>
          </cell>
          <cell r="Q164">
            <v>2913579</v>
          </cell>
          <cell r="R164">
            <v>3483363</v>
          </cell>
          <cell r="S164">
            <v>3023275</v>
          </cell>
          <cell r="T164">
            <v>3196196</v>
          </cell>
          <cell r="U164">
            <v>3116832</v>
          </cell>
          <cell r="V164">
            <v>2957768</v>
          </cell>
          <cell r="W164">
            <v>2710575</v>
          </cell>
          <cell r="X164">
            <v>2827521</v>
          </cell>
          <cell r="Y164">
            <v>3199862</v>
          </cell>
          <cell r="Z164">
            <v>3219528</v>
          </cell>
          <cell r="AA164">
            <v>2897294</v>
          </cell>
          <cell r="AB164">
            <v>2731067</v>
          </cell>
          <cell r="AC164">
            <v>2521764</v>
          </cell>
          <cell r="AD164">
            <v>3406149</v>
          </cell>
          <cell r="AE164">
            <v>2659468</v>
          </cell>
          <cell r="AF164">
            <v>2763887</v>
          </cell>
          <cell r="AG164">
            <v>2631986</v>
          </cell>
          <cell r="AI164">
            <v>3093334</v>
          </cell>
        </row>
        <row r="165">
          <cell r="I165">
            <v>5063077</v>
          </cell>
          <cell r="J165">
            <v>4494785</v>
          </cell>
          <cell r="K165">
            <v>4401633</v>
          </cell>
          <cell r="L165">
            <v>4433908</v>
          </cell>
          <cell r="M165">
            <v>4697057</v>
          </cell>
          <cell r="N165">
            <v>4828527</v>
          </cell>
          <cell r="O165">
            <v>4561076</v>
          </cell>
          <cell r="P165">
            <v>4046733</v>
          </cell>
          <cell r="Q165">
            <v>4614576</v>
          </cell>
          <cell r="R165">
            <v>5601918</v>
          </cell>
          <cell r="S165">
            <v>5170684</v>
          </cell>
          <cell r="T165">
            <v>5633749</v>
          </cell>
          <cell r="U165">
            <v>5191428</v>
          </cell>
          <cell r="V165">
            <v>4672244</v>
          </cell>
          <cell r="W165">
            <v>4558449</v>
          </cell>
          <cell r="X165">
            <v>4182855</v>
          </cell>
          <cell r="Y165">
            <v>4610447</v>
          </cell>
          <cell r="Z165">
            <v>4963833</v>
          </cell>
          <cell r="AA165">
            <v>4448526</v>
          </cell>
          <cell r="AB165">
            <v>4313519</v>
          </cell>
          <cell r="AC165">
            <v>4378510</v>
          </cell>
          <cell r="AD165">
            <v>5783628</v>
          </cell>
          <cell r="AE165">
            <v>5588864</v>
          </cell>
          <cell r="AF165">
            <v>5461470</v>
          </cell>
          <cell r="AG165">
            <v>4771134</v>
          </cell>
          <cell r="AI165">
            <v>4494785</v>
          </cell>
        </row>
        <row r="166">
          <cell r="I166">
            <v>3522338</v>
          </cell>
          <cell r="J166">
            <v>3193635</v>
          </cell>
          <cell r="K166">
            <v>3096825</v>
          </cell>
          <cell r="L166">
            <v>3330443</v>
          </cell>
          <cell r="M166">
            <v>3447547</v>
          </cell>
          <cell r="N166">
            <v>3657931</v>
          </cell>
          <cell r="O166">
            <v>3250758</v>
          </cell>
          <cell r="P166">
            <v>3223328</v>
          </cell>
          <cell r="Q166">
            <v>3079054</v>
          </cell>
          <cell r="R166">
            <v>4395603</v>
          </cell>
          <cell r="S166">
            <v>3718688</v>
          </cell>
          <cell r="T166">
            <v>3985058</v>
          </cell>
          <cell r="U166">
            <v>3615117</v>
          </cell>
          <cell r="V166">
            <v>3317029</v>
          </cell>
          <cell r="W166">
            <v>3220370</v>
          </cell>
          <cell r="X166">
            <v>3210392</v>
          </cell>
          <cell r="Y166">
            <v>3586559</v>
          </cell>
          <cell r="Z166">
            <v>3834570</v>
          </cell>
          <cell r="AA166">
            <v>3625723</v>
          </cell>
          <cell r="AB166">
            <v>2958754</v>
          </cell>
          <cell r="AC166">
            <v>3099233</v>
          </cell>
          <cell r="AD166">
            <v>4480661</v>
          </cell>
          <cell r="AE166">
            <v>4046128</v>
          </cell>
          <cell r="AF166">
            <v>4114620</v>
          </cell>
          <cell r="AG166">
            <v>3299080</v>
          </cell>
          <cell r="AI166">
            <v>3193635</v>
          </cell>
        </row>
        <row r="167">
          <cell r="I167">
            <v>3290715</v>
          </cell>
          <cell r="J167">
            <v>3160023</v>
          </cell>
          <cell r="K167">
            <v>3166351</v>
          </cell>
          <cell r="L167">
            <v>3249371</v>
          </cell>
          <cell r="M167">
            <v>3461596</v>
          </cell>
          <cell r="N167">
            <v>3566533</v>
          </cell>
          <cell r="O167">
            <v>3436045</v>
          </cell>
          <cell r="P167">
            <v>3125847</v>
          </cell>
          <cell r="Q167">
            <v>3077601</v>
          </cell>
          <cell r="R167">
            <v>4125505</v>
          </cell>
          <cell r="S167">
            <v>3578087</v>
          </cell>
          <cell r="T167">
            <v>3400961</v>
          </cell>
          <cell r="U167">
            <v>3642181</v>
          </cell>
          <cell r="V167">
            <v>3276212</v>
          </cell>
          <cell r="W167">
            <v>3076578</v>
          </cell>
          <cell r="X167">
            <v>3051202</v>
          </cell>
          <cell r="Y167">
            <v>3401328</v>
          </cell>
          <cell r="Z167">
            <v>3707337</v>
          </cell>
          <cell r="AA167">
            <v>3237295</v>
          </cell>
          <cell r="AB167">
            <v>2910367</v>
          </cell>
          <cell r="AC167">
            <v>2797044</v>
          </cell>
          <cell r="AD167">
            <v>4062071</v>
          </cell>
          <cell r="AE167">
            <v>3506985</v>
          </cell>
          <cell r="AF167">
            <v>3188249</v>
          </cell>
          <cell r="AG167">
            <v>2805058</v>
          </cell>
          <cell r="AI167">
            <v>3160023</v>
          </cell>
        </row>
        <row r="168">
          <cell r="I168">
            <v>5271676</v>
          </cell>
          <cell r="J168">
            <v>4753449</v>
          </cell>
          <cell r="K168">
            <v>4702150</v>
          </cell>
          <cell r="L168">
            <v>4653395</v>
          </cell>
          <cell r="M168">
            <v>4961668</v>
          </cell>
          <cell r="N168">
            <v>5247200</v>
          </cell>
          <cell r="O168">
            <v>4688743</v>
          </cell>
          <cell r="P168">
            <v>4532799</v>
          </cell>
          <cell r="Q168">
            <v>4097078</v>
          </cell>
          <cell r="R168">
            <v>5253088</v>
          </cell>
          <cell r="S168">
            <v>4621543</v>
          </cell>
          <cell r="T168">
            <v>5097550</v>
          </cell>
          <cell r="U168">
            <v>5046922</v>
          </cell>
          <cell r="V168">
            <v>4683621</v>
          </cell>
          <cell r="W168">
            <v>4080780</v>
          </cell>
          <cell r="X168">
            <v>3846126</v>
          </cell>
          <cell r="Y168">
            <v>4099920</v>
          </cell>
          <cell r="Z168">
            <v>4486276</v>
          </cell>
          <cell r="AA168">
            <v>3973272</v>
          </cell>
          <cell r="AB168">
            <v>3525962</v>
          </cell>
          <cell r="AC168">
            <v>3668381</v>
          </cell>
          <cell r="AD168">
            <v>4743111</v>
          </cell>
          <cell r="AE168">
            <v>4237984</v>
          </cell>
          <cell r="AF168">
            <v>4128391</v>
          </cell>
          <cell r="AG168">
            <v>3642299</v>
          </cell>
          <cell r="AI168">
            <v>4753449</v>
          </cell>
        </row>
        <row r="169">
          <cell r="I169">
            <v>4754448</v>
          </cell>
          <cell r="J169">
            <v>4133156</v>
          </cell>
          <cell r="K169">
            <v>3955288</v>
          </cell>
          <cell r="L169">
            <v>4519150</v>
          </cell>
          <cell r="M169">
            <v>4706922</v>
          </cell>
          <cell r="N169">
            <v>5502880</v>
          </cell>
          <cell r="O169">
            <v>4584406</v>
          </cell>
          <cell r="P169">
            <v>3878477</v>
          </cell>
          <cell r="Q169">
            <v>4067383</v>
          </cell>
          <cell r="R169">
            <v>5125802</v>
          </cell>
          <cell r="S169">
            <v>4543236</v>
          </cell>
          <cell r="T169">
            <v>5022151</v>
          </cell>
          <cell r="U169">
            <v>4699041</v>
          </cell>
          <cell r="V169">
            <v>4672990</v>
          </cell>
          <cell r="W169">
            <v>4382532</v>
          </cell>
          <cell r="X169">
            <v>4217531</v>
          </cell>
          <cell r="Y169">
            <v>5187305</v>
          </cell>
          <cell r="Z169">
            <v>5677864</v>
          </cell>
          <cell r="AA169">
            <v>5217212</v>
          </cell>
          <cell r="AB169">
            <v>4072774</v>
          </cell>
          <cell r="AC169">
            <v>4100542</v>
          </cell>
          <cell r="AD169">
            <v>5182214</v>
          </cell>
          <cell r="AE169">
            <v>5168809</v>
          </cell>
          <cell r="AF169">
            <v>4878621</v>
          </cell>
          <cell r="AG169">
            <v>8003427</v>
          </cell>
          <cell r="AI169">
            <v>4133156</v>
          </cell>
        </row>
        <row r="170">
          <cell r="I170">
            <v>41361980</v>
          </cell>
          <cell r="J170">
            <v>30292659</v>
          </cell>
          <cell r="K170">
            <v>35196499</v>
          </cell>
          <cell r="L170">
            <v>29664705</v>
          </cell>
          <cell r="M170">
            <v>29192265</v>
          </cell>
          <cell r="N170">
            <v>32959276</v>
          </cell>
          <cell r="O170">
            <v>33143555</v>
          </cell>
          <cell r="P170">
            <v>32076377</v>
          </cell>
          <cell r="Q170">
            <v>36364397</v>
          </cell>
          <cell r="R170">
            <v>45714784</v>
          </cell>
          <cell r="S170">
            <v>37069394</v>
          </cell>
          <cell r="T170">
            <v>41657987</v>
          </cell>
          <cell r="U170">
            <v>39039149</v>
          </cell>
          <cell r="V170">
            <v>37546294</v>
          </cell>
          <cell r="W170">
            <v>33425631</v>
          </cell>
          <cell r="X170">
            <v>28095616</v>
          </cell>
          <cell r="Y170">
            <v>31183619</v>
          </cell>
          <cell r="Z170">
            <v>28692527</v>
          </cell>
          <cell r="AA170">
            <v>31100367</v>
          </cell>
          <cell r="AB170">
            <v>31303352</v>
          </cell>
          <cell r="AC170">
            <v>30408575</v>
          </cell>
          <cell r="AD170">
            <v>41202647</v>
          </cell>
          <cell r="AE170">
            <v>42739934</v>
          </cell>
          <cell r="AF170">
            <v>40093150</v>
          </cell>
          <cell r="AG170">
            <v>32463017</v>
          </cell>
          <cell r="AI170">
            <v>30292659</v>
          </cell>
        </row>
        <row r="171">
          <cell r="I171">
            <v>6941560</v>
          </cell>
          <cell r="J171">
            <v>5202480</v>
          </cell>
          <cell r="K171">
            <v>6261436</v>
          </cell>
          <cell r="L171">
            <v>5401399</v>
          </cell>
          <cell r="M171">
            <v>5353712</v>
          </cell>
          <cell r="N171">
            <v>5780401</v>
          </cell>
          <cell r="O171">
            <v>6034681</v>
          </cell>
          <cell r="P171">
            <v>5139312</v>
          </cell>
          <cell r="Q171">
            <v>7652250</v>
          </cell>
          <cell r="R171">
            <v>8369493</v>
          </cell>
          <cell r="S171">
            <v>7851041</v>
          </cell>
          <cell r="T171">
            <v>8368776</v>
          </cell>
          <cell r="U171">
            <v>7593514</v>
          </cell>
          <cell r="V171">
            <v>6087617</v>
          </cell>
          <cell r="W171">
            <v>6861480</v>
          </cell>
          <cell r="X171">
            <v>5743787</v>
          </cell>
          <cell r="Y171">
            <v>8802078</v>
          </cell>
          <cell r="Z171">
            <v>4144446</v>
          </cell>
          <cell r="AA171">
            <v>9299320</v>
          </cell>
          <cell r="AB171">
            <v>3798433</v>
          </cell>
          <cell r="AC171">
            <v>6601875</v>
          </cell>
          <cell r="AD171">
            <v>8007893</v>
          </cell>
          <cell r="AE171">
            <v>8352978</v>
          </cell>
          <cell r="AF171">
            <v>7015951</v>
          </cell>
          <cell r="AG171">
            <v>2726821</v>
          </cell>
          <cell r="AI171">
            <v>5202480</v>
          </cell>
        </row>
        <row r="172">
          <cell r="I172">
            <v>3428216</v>
          </cell>
          <cell r="J172">
            <v>3833243</v>
          </cell>
          <cell r="K172">
            <v>3703962</v>
          </cell>
          <cell r="L172">
            <v>4567616</v>
          </cell>
          <cell r="M172">
            <v>4141355</v>
          </cell>
          <cell r="N172">
            <v>4085233</v>
          </cell>
          <cell r="O172">
            <v>4208469</v>
          </cell>
          <cell r="P172">
            <v>4025090</v>
          </cell>
          <cell r="Q172">
            <v>4140702</v>
          </cell>
          <cell r="R172">
            <v>5081699</v>
          </cell>
          <cell r="S172">
            <v>4726003</v>
          </cell>
          <cell r="T172">
            <v>4722485</v>
          </cell>
          <cell r="U172">
            <v>4853853</v>
          </cell>
          <cell r="V172">
            <v>4523706</v>
          </cell>
          <cell r="W172">
            <v>4050039</v>
          </cell>
          <cell r="X172">
            <v>4109754</v>
          </cell>
          <cell r="Y172">
            <v>4236746</v>
          </cell>
          <cell r="Z172">
            <v>4600611</v>
          </cell>
          <cell r="AA172">
            <v>4794565</v>
          </cell>
          <cell r="AB172">
            <v>3651770</v>
          </cell>
          <cell r="AC172">
            <v>3859897</v>
          </cell>
          <cell r="AD172">
            <v>5024160</v>
          </cell>
          <cell r="AE172">
            <v>4434931</v>
          </cell>
          <cell r="AF172">
            <v>4534183</v>
          </cell>
          <cell r="AG172">
            <v>4215402</v>
          </cell>
          <cell r="AI172">
            <v>3833243</v>
          </cell>
        </row>
        <row r="173">
          <cell r="I173">
            <v>6385731</v>
          </cell>
          <cell r="J173">
            <v>5002697</v>
          </cell>
          <cell r="K173">
            <v>4634781</v>
          </cell>
          <cell r="L173">
            <v>5852843</v>
          </cell>
          <cell r="M173">
            <v>6002366</v>
          </cell>
          <cell r="N173">
            <v>5745454</v>
          </cell>
          <cell r="O173">
            <v>6423650</v>
          </cell>
          <cell r="P173">
            <v>4487063</v>
          </cell>
          <cell r="Q173">
            <v>4829527</v>
          </cell>
          <cell r="R173">
            <v>5308095</v>
          </cell>
          <cell r="S173">
            <v>5470540</v>
          </cell>
          <cell r="T173">
            <v>5784064</v>
          </cell>
          <cell r="U173">
            <v>5343752</v>
          </cell>
          <cell r="V173">
            <v>5116153</v>
          </cell>
          <cell r="W173">
            <v>4546773</v>
          </cell>
          <cell r="X173">
            <v>5011009</v>
          </cell>
          <cell r="Y173">
            <v>5422408</v>
          </cell>
          <cell r="Z173">
            <v>5899229</v>
          </cell>
          <cell r="AA173">
            <v>5717910</v>
          </cell>
          <cell r="AB173">
            <v>4489213</v>
          </cell>
          <cell r="AC173">
            <v>4206505</v>
          </cell>
          <cell r="AD173">
            <v>5668018</v>
          </cell>
          <cell r="AE173">
            <v>5650767</v>
          </cell>
          <cell r="AF173">
            <v>5676664</v>
          </cell>
          <cell r="AG173">
            <v>5343399</v>
          </cell>
          <cell r="AI173">
            <v>5002697</v>
          </cell>
        </row>
        <row r="175">
          <cell r="I175">
            <v>196377</v>
          </cell>
          <cell r="J175">
            <v>202622</v>
          </cell>
          <cell r="K175">
            <v>210090</v>
          </cell>
          <cell r="L175">
            <v>221678</v>
          </cell>
          <cell r="M175">
            <v>232669</v>
          </cell>
          <cell r="N175">
            <v>215159</v>
          </cell>
          <cell r="O175">
            <v>205993</v>
          </cell>
          <cell r="P175">
            <v>190603</v>
          </cell>
          <cell r="Q175">
            <v>206278</v>
          </cell>
          <cell r="R175">
            <v>211422</v>
          </cell>
          <cell r="S175">
            <v>202187</v>
          </cell>
          <cell r="T175">
            <v>204215</v>
          </cell>
          <cell r="U175">
            <v>199173</v>
          </cell>
          <cell r="V175">
            <v>193607</v>
          </cell>
          <cell r="W175">
            <v>192666</v>
          </cell>
          <cell r="X175">
            <v>209642</v>
          </cell>
          <cell r="Y175">
            <v>212304</v>
          </cell>
          <cell r="Z175">
            <v>234594</v>
          </cell>
          <cell r="AA175">
            <v>186176</v>
          </cell>
          <cell r="AB175">
            <v>179723</v>
          </cell>
          <cell r="AC175">
            <v>199047</v>
          </cell>
          <cell r="AD175">
            <v>197044</v>
          </cell>
          <cell r="AE175">
            <v>199324</v>
          </cell>
          <cell r="AF175">
            <v>186836</v>
          </cell>
          <cell r="AG175">
            <v>204048</v>
          </cell>
          <cell r="AI175">
            <v>202622</v>
          </cell>
        </row>
        <row r="176">
          <cell r="I176">
            <v>557885</v>
          </cell>
          <cell r="J176">
            <v>572367</v>
          </cell>
          <cell r="K176">
            <v>640463</v>
          </cell>
          <cell r="L176">
            <v>666808</v>
          </cell>
          <cell r="M176">
            <v>697514</v>
          </cell>
          <cell r="N176">
            <v>806248</v>
          </cell>
          <cell r="O176">
            <v>627722</v>
          </cell>
          <cell r="P176">
            <v>529068</v>
          </cell>
          <cell r="Q176">
            <v>495835</v>
          </cell>
          <cell r="R176">
            <v>501645</v>
          </cell>
          <cell r="S176">
            <v>563356</v>
          </cell>
          <cell r="T176">
            <v>516824</v>
          </cell>
          <cell r="U176">
            <v>551042</v>
          </cell>
          <cell r="V176">
            <v>609039</v>
          </cell>
          <cell r="W176">
            <v>568408</v>
          </cell>
          <cell r="X176">
            <v>626321</v>
          </cell>
          <cell r="Y176">
            <v>716643</v>
          </cell>
          <cell r="Z176">
            <v>757841</v>
          </cell>
          <cell r="AA176">
            <v>606805</v>
          </cell>
          <cell r="AB176">
            <v>486820</v>
          </cell>
          <cell r="AC176">
            <v>528339</v>
          </cell>
          <cell r="AD176">
            <v>494683</v>
          </cell>
          <cell r="AE176">
            <v>497949</v>
          </cell>
          <cell r="AF176">
            <v>516452</v>
          </cell>
          <cell r="AG176">
            <v>591750</v>
          </cell>
          <cell r="AI176">
            <v>572367</v>
          </cell>
        </row>
        <row r="177">
          <cell r="I177">
            <v>309405</v>
          </cell>
          <cell r="J177">
            <v>318972</v>
          </cell>
          <cell r="K177">
            <v>360377</v>
          </cell>
          <cell r="L177">
            <v>345103</v>
          </cell>
          <cell r="M177">
            <v>355602</v>
          </cell>
          <cell r="N177">
            <v>397876</v>
          </cell>
          <cell r="O177">
            <v>315962</v>
          </cell>
          <cell r="P177">
            <v>307907</v>
          </cell>
          <cell r="Q177">
            <v>337862</v>
          </cell>
          <cell r="R177">
            <v>314015</v>
          </cell>
          <cell r="S177">
            <v>334448</v>
          </cell>
          <cell r="T177">
            <v>323247</v>
          </cell>
          <cell r="U177">
            <v>323287</v>
          </cell>
          <cell r="V177">
            <v>317092</v>
          </cell>
          <cell r="W177">
            <v>435841</v>
          </cell>
          <cell r="X177">
            <v>434986</v>
          </cell>
          <cell r="Y177">
            <v>462582</v>
          </cell>
          <cell r="Z177">
            <v>507143</v>
          </cell>
          <cell r="AA177">
            <v>464696</v>
          </cell>
          <cell r="AB177">
            <v>383249</v>
          </cell>
          <cell r="AC177">
            <v>353830</v>
          </cell>
          <cell r="AD177">
            <v>462387</v>
          </cell>
          <cell r="AE177">
            <v>423182</v>
          </cell>
          <cell r="AF177">
            <v>451089</v>
          </cell>
          <cell r="AG177">
            <v>412193</v>
          </cell>
          <cell r="AI177">
            <v>318972</v>
          </cell>
        </row>
        <row r="178">
          <cell r="I178">
            <v>340168</v>
          </cell>
          <cell r="J178">
            <v>314355</v>
          </cell>
          <cell r="K178">
            <v>375761</v>
          </cell>
          <cell r="L178">
            <v>348304</v>
          </cell>
          <cell r="M178">
            <v>374091</v>
          </cell>
          <cell r="N178">
            <v>424373</v>
          </cell>
          <cell r="O178">
            <v>354567</v>
          </cell>
          <cell r="P178">
            <v>348025</v>
          </cell>
          <cell r="Q178">
            <v>350483</v>
          </cell>
          <cell r="R178">
            <v>351650</v>
          </cell>
          <cell r="S178">
            <v>383168</v>
          </cell>
          <cell r="T178">
            <v>355147</v>
          </cell>
          <cell r="U178">
            <v>347694</v>
          </cell>
          <cell r="V178">
            <v>369513</v>
          </cell>
          <cell r="W178">
            <v>389224</v>
          </cell>
          <cell r="X178">
            <v>407548</v>
          </cell>
          <cell r="Y178">
            <v>422572</v>
          </cell>
          <cell r="Z178">
            <v>454864</v>
          </cell>
          <cell r="AA178">
            <v>361685</v>
          </cell>
          <cell r="AB178">
            <v>370889</v>
          </cell>
          <cell r="AC178">
            <v>401358</v>
          </cell>
          <cell r="AD178">
            <v>375186</v>
          </cell>
          <cell r="AE178">
            <v>363379</v>
          </cell>
          <cell r="AF178">
            <v>399645</v>
          </cell>
          <cell r="AG178">
            <v>345613</v>
          </cell>
          <cell r="AI178">
            <v>314355</v>
          </cell>
        </row>
        <row r="179">
          <cell r="I179">
            <v>146720</v>
          </cell>
          <cell r="J179">
            <v>122599</v>
          </cell>
          <cell r="K179">
            <v>124435</v>
          </cell>
          <cell r="L179">
            <v>138412</v>
          </cell>
          <cell r="M179">
            <v>132564</v>
          </cell>
          <cell r="N179">
            <v>163159</v>
          </cell>
          <cell r="O179">
            <v>140374</v>
          </cell>
          <cell r="P179">
            <v>113270</v>
          </cell>
          <cell r="Q179">
            <v>140086</v>
          </cell>
          <cell r="R179">
            <v>127999</v>
          </cell>
          <cell r="S179">
            <v>130789</v>
          </cell>
          <cell r="T179">
            <v>133814</v>
          </cell>
          <cell r="U179">
            <v>139661</v>
          </cell>
          <cell r="V179">
            <v>134523</v>
          </cell>
          <cell r="W179">
            <v>141616</v>
          </cell>
          <cell r="X179">
            <v>134662</v>
          </cell>
          <cell r="Y179">
            <v>136909</v>
          </cell>
          <cell r="Z179">
            <v>165059</v>
          </cell>
          <cell r="AA179">
            <v>125435</v>
          </cell>
          <cell r="AB179">
            <v>119930</v>
          </cell>
          <cell r="AC179">
            <v>124206</v>
          </cell>
          <cell r="AD179">
            <v>141003</v>
          </cell>
          <cell r="AE179">
            <v>126399</v>
          </cell>
          <cell r="AF179">
            <v>131856</v>
          </cell>
          <cell r="AG179">
            <v>134816</v>
          </cell>
          <cell r="AI179">
            <v>122599</v>
          </cell>
        </row>
        <row r="180">
          <cell r="I180">
            <v>130294</v>
          </cell>
          <cell r="J180">
            <v>114725</v>
          </cell>
          <cell r="K180">
            <v>137817</v>
          </cell>
          <cell r="L180">
            <v>111087</v>
          </cell>
          <cell r="M180">
            <v>120615</v>
          </cell>
          <cell r="N180">
            <v>133824</v>
          </cell>
          <cell r="O180">
            <v>123603</v>
          </cell>
          <cell r="P180">
            <v>109683</v>
          </cell>
          <cell r="Q180">
            <v>113146</v>
          </cell>
          <cell r="R180">
            <v>116282</v>
          </cell>
          <cell r="S180">
            <v>119989</v>
          </cell>
          <cell r="T180">
            <v>118363</v>
          </cell>
          <cell r="U180">
            <v>109609</v>
          </cell>
          <cell r="V180">
            <v>111964</v>
          </cell>
          <cell r="W180">
            <v>99422</v>
          </cell>
          <cell r="X180">
            <v>114452</v>
          </cell>
          <cell r="Y180">
            <v>107802</v>
          </cell>
          <cell r="Z180">
            <v>124547</v>
          </cell>
          <cell r="AA180">
            <v>95224</v>
          </cell>
          <cell r="AB180">
            <v>96559</v>
          </cell>
          <cell r="AC180">
            <v>83987</v>
          </cell>
          <cell r="AD180">
            <v>88555</v>
          </cell>
          <cell r="AE180">
            <v>107282</v>
          </cell>
          <cell r="AF180">
            <v>89182</v>
          </cell>
          <cell r="AG180">
            <v>107997</v>
          </cell>
          <cell r="AI180">
            <v>114725</v>
          </cell>
        </row>
        <row r="181">
          <cell r="I181">
            <v>661605</v>
          </cell>
          <cell r="J181">
            <v>559829</v>
          </cell>
          <cell r="K181">
            <v>598647</v>
          </cell>
          <cell r="L181">
            <v>595369</v>
          </cell>
          <cell r="M181">
            <v>638022</v>
          </cell>
          <cell r="N181">
            <v>481254</v>
          </cell>
          <cell r="O181">
            <v>244414</v>
          </cell>
          <cell r="P181">
            <v>208983</v>
          </cell>
          <cell r="Q181">
            <v>217819</v>
          </cell>
          <cell r="R181">
            <v>261689</v>
          </cell>
          <cell r="S181">
            <v>236536</v>
          </cell>
          <cell r="T181">
            <v>243219</v>
          </cell>
          <cell r="U181">
            <v>244300</v>
          </cell>
          <cell r="V181">
            <v>226442</v>
          </cell>
          <cell r="W181">
            <v>243916</v>
          </cell>
          <cell r="X181">
            <v>245876</v>
          </cell>
          <cell r="Y181">
            <v>289714</v>
          </cell>
          <cell r="Z181">
            <v>298247</v>
          </cell>
          <cell r="AA181">
            <v>238779</v>
          </cell>
          <cell r="AB181">
            <v>221845</v>
          </cell>
          <cell r="AC181">
            <v>218239</v>
          </cell>
          <cell r="AD181">
            <v>255347</v>
          </cell>
          <cell r="AE181">
            <v>221816</v>
          </cell>
          <cell r="AF181">
            <v>244457</v>
          </cell>
          <cell r="AG181">
            <v>230003</v>
          </cell>
          <cell r="AI181">
            <v>559829</v>
          </cell>
        </row>
        <row r="182">
          <cell r="I182">
            <v>135397</v>
          </cell>
          <cell r="J182">
            <v>125684</v>
          </cell>
          <cell r="K182">
            <v>150483</v>
          </cell>
          <cell r="L182">
            <v>142787</v>
          </cell>
          <cell r="M182">
            <v>143240</v>
          </cell>
          <cell r="N182">
            <v>166182</v>
          </cell>
          <cell r="O182">
            <v>143312</v>
          </cell>
          <cell r="P182">
            <v>113795</v>
          </cell>
          <cell r="Q182">
            <v>170775</v>
          </cell>
          <cell r="R182">
            <v>148263</v>
          </cell>
          <cell r="S182">
            <v>137440</v>
          </cell>
          <cell r="T182">
            <v>149965</v>
          </cell>
          <cell r="U182">
            <v>136436</v>
          </cell>
          <cell r="V182">
            <v>150110</v>
          </cell>
          <cell r="W182">
            <v>155178</v>
          </cell>
          <cell r="X182">
            <v>153782</v>
          </cell>
          <cell r="Y182">
            <v>159372</v>
          </cell>
          <cell r="Z182">
            <v>189644</v>
          </cell>
          <cell r="AA182">
            <v>157472</v>
          </cell>
          <cell r="AB182">
            <v>146282</v>
          </cell>
          <cell r="AC182">
            <v>153173</v>
          </cell>
          <cell r="AD182">
            <v>42850</v>
          </cell>
          <cell r="AE182">
            <v>35084</v>
          </cell>
          <cell r="AF182">
            <v>41922</v>
          </cell>
          <cell r="AG182">
            <v>37594</v>
          </cell>
          <cell r="AI182">
            <v>125684</v>
          </cell>
        </row>
        <row r="183">
          <cell r="I183">
            <v>250121</v>
          </cell>
          <cell r="J183">
            <v>219247</v>
          </cell>
          <cell r="K183">
            <v>233107</v>
          </cell>
          <cell r="L183">
            <v>241469</v>
          </cell>
          <cell r="M183">
            <v>251838</v>
          </cell>
          <cell r="N183">
            <v>286856</v>
          </cell>
          <cell r="O183">
            <v>235662</v>
          </cell>
          <cell r="P183">
            <v>201354</v>
          </cell>
          <cell r="Q183">
            <v>224794</v>
          </cell>
          <cell r="R183">
            <v>234102</v>
          </cell>
          <cell r="S183">
            <v>223826</v>
          </cell>
          <cell r="T183">
            <v>271615</v>
          </cell>
          <cell r="U183">
            <v>238713</v>
          </cell>
          <cell r="V183">
            <v>227802</v>
          </cell>
          <cell r="W183">
            <v>295451</v>
          </cell>
          <cell r="X183">
            <v>284352</v>
          </cell>
          <cell r="Y183">
            <v>328096</v>
          </cell>
          <cell r="Z183">
            <v>353719</v>
          </cell>
          <cell r="AA183">
            <v>286234</v>
          </cell>
          <cell r="AB183">
            <v>466649</v>
          </cell>
          <cell r="AC183">
            <v>239475</v>
          </cell>
          <cell r="AD183">
            <v>645310</v>
          </cell>
          <cell r="AE183">
            <v>471844</v>
          </cell>
          <cell r="AF183">
            <v>720543</v>
          </cell>
          <cell r="AG183">
            <v>377437</v>
          </cell>
          <cell r="AI183">
            <v>219247</v>
          </cell>
        </row>
        <row r="184">
          <cell r="I184">
            <v>245625</v>
          </cell>
          <cell r="J184">
            <v>249462</v>
          </cell>
          <cell r="K184">
            <v>262176</v>
          </cell>
          <cell r="L184">
            <v>408713</v>
          </cell>
          <cell r="M184">
            <v>318053</v>
          </cell>
          <cell r="N184">
            <v>417283</v>
          </cell>
          <cell r="O184">
            <v>405198</v>
          </cell>
          <cell r="P184">
            <v>313707</v>
          </cell>
          <cell r="Q184">
            <v>593455</v>
          </cell>
          <cell r="R184">
            <v>334504</v>
          </cell>
          <cell r="S184">
            <v>611781</v>
          </cell>
          <cell r="T184">
            <v>536080</v>
          </cell>
          <cell r="U184">
            <v>390125</v>
          </cell>
          <cell r="V184">
            <v>340421</v>
          </cell>
          <cell r="W184">
            <v>198934</v>
          </cell>
          <cell r="X184">
            <v>203253</v>
          </cell>
          <cell r="Y184">
            <v>259960</v>
          </cell>
          <cell r="Z184">
            <v>249843</v>
          </cell>
          <cell r="AA184">
            <v>216971</v>
          </cell>
          <cell r="AB184">
            <v>149797</v>
          </cell>
          <cell r="AC184">
            <v>195415</v>
          </cell>
          <cell r="AD184">
            <v>191580</v>
          </cell>
          <cell r="AE184">
            <v>148138</v>
          </cell>
          <cell r="AF184">
            <v>161222</v>
          </cell>
          <cell r="AG184">
            <v>188381</v>
          </cell>
          <cell r="AI184">
            <v>249462</v>
          </cell>
        </row>
        <row r="185">
          <cell r="I185">
            <v>510842</v>
          </cell>
          <cell r="J185">
            <v>463113</v>
          </cell>
          <cell r="K185">
            <v>475246</v>
          </cell>
          <cell r="L185">
            <v>493071</v>
          </cell>
          <cell r="M185">
            <v>488713</v>
          </cell>
          <cell r="N185">
            <v>571766</v>
          </cell>
          <cell r="O185">
            <v>507418</v>
          </cell>
          <cell r="P185">
            <v>429739</v>
          </cell>
          <cell r="Q185">
            <v>459733</v>
          </cell>
          <cell r="R185">
            <v>492130</v>
          </cell>
          <cell r="S185">
            <v>476720</v>
          </cell>
          <cell r="T185">
            <v>522458</v>
          </cell>
          <cell r="U185">
            <v>492040</v>
          </cell>
          <cell r="V185">
            <v>469382</v>
          </cell>
          <cell r="W185">
            <v>524536</v>
          </cell>
          <cell r="X185">
            <v>469002</v>
          </cell>
          <cell r="Y185">
            <v>544693</v>
          </cell>
          <cell r="Z185">
            <v>571540</v>
          </cell>
          <cell r="AA185">
            <v>506535</v>
          </cell>
          <cell r="AB185">
            <v>440672</v>
          </cell>
          <cell r="AC185">
            <v>457528</v>
          </cell>
          <cell r="AD185">
            <v>511130</v>
          </cell>
          <cell r="AE185">
            <v>470819</v>
          </cell>
          <cell r="AF185">
            <v>522147</v>
          </cell>
          <cell r="AG185">
            <v>474099</v>
          </cell>
          <cell r="AI185">
            <v>463113</v>
          </cell>
        </row>
        <row r="186">
          <cell r="I186">
            <v>83193</v>
          </cell>
          <cell r="J186">
            <v>53923</v>
          </cell>
          <cell r="K186">
            <v>58028</v>
          </cell>
          <cell r="L186">
            <v>53762</v>
          </cell>
          <cell r="M186">
            <v>59052</v>
          </cell>
          <cell r="N186">
            <v>69130</v>
          </cell>
          <cell r="O186">
            <v>59084</v>
          </cell>
          <cell r="P186">
            <v>39418</v>
          </cell>
          <cell r="Q186">
            <v>40873</v>
          </cell>
          <cell r="R186">
            <v>42485</v>
          </cell>
          <cell r="S186">
            <v>43643</v>
          </cell>
          <cell r="T186">
            <v>51684</v>
          </cell>
          <cell r="U186">
            <v>48365</v>
          </cell>
          <cell r="V186">
            <v>50241</v>
          </cell>
          <cell r="W186">
            <v>50731</v>
          </cell>
          <cell r="X186">
            <v>49089</v>
          </cell>
          <cell r="Y186">
            <v>59923</v>
          </cell>
          <cell r="Z186">
            <v>56902</v>
          </cell>
          <cell r="AA186">
            <v>39829</v>
          </cell>
          <cell r="AB186">
            <v>34641</v>
          </cell>
          <cell r="AC186">
            <v>33087</v>
          </cell>
          <cell r="AD186">
            <v>38242</v>
          </cell>
          <cell r="AE186">
            <v>33786</v>
          </cell>
          <cell r="AF186">
            <v>39476</v>
          </cell>
          <cell r="AG186">
            <v>36756</v>
          </cell>
          <cell r="AI186">
            <v>53923</v>
          </cell>
        </row>
        <row r="187">
          <cell r="I187">
            <v>184191</v>
          </cell>
          <cell r="J187">
            <v>154690</v>
          </cell>
          <cell r="K187">
            <v>182307</v>
          </cell>
          <cell r="L187">
            <v>179458</v>
          </cell>
          <cell r="M187">
            <v>185640</v>
          </cell>
          <cell r="N187">
            <v>217412</v>
          </cell>
          <cell r="O187">
            <v>179457</v>
          </cell>
          <cell r="P187">
            <v>151673</v>
          </cell>
          <cell r="Q187">
            <v>162784</v>
          </cell>
          <cell r="R187">
            <v>166606</v>
          </cell>
          <cell r="S187">
            <v>154883</v>
          </cell>
          <cell r="T187">
            <v>177869</v>
          </cell>
          <cell r="U187">
            <v>175613</v>
          </cell>
          <cell r="V187">
            <v>175219</v>
          </cell>
          <cell r="W187">
            <v>168517</v>
          </cell>
          <cell r="X187">
            <v>164686</v>
          </cell>
          <cell r="Y187">
            <v>180729</v>
          </cell>
          <cell r="Z187">
            <v>202367</v>
          </cell>
          <cell r="AA187">
            <v>161935</v>
          </cell>
          <cell r="AB187">
            <v>140352</v>
          </cell>
          <cell r="AC187">
            <v>136551</v>
          </cell>
          <cell r="AD187">
            <v>137768</v>
          </cell>
          <cell r="AE187">
            <v>132535</v>
          </cell>
          <cell r="AF187">
            <v>142429</v>
          </cell>
          <cell r="AG187">
            <v>157363</v>
          </cell>
          <cell r="AI187">
            <v>154690</v>
          </cell>
        </row>
        <row r="188">
          <cell r="I188">
            <v>520945</v>
          </cell>
          <cell r="J188">
            <v>521096</v>
          </cell>
          <cell r="K188">
            <v>576500</v>
          </cell>
          <cell r="L188">
            <v>573442</v>
          </cell>
          <cell r="M188">
            <v>598878</v>
          </cell>
          <cell r="N188">
            <v>644492</v>
          </cell>
          <cell r="O188">
            <v>601424</v>
          </cell>
          <cell r="P188">
            <v>488536</v>
          </cell>
          <cell r="Q188">
            <v>474982</v>
          </cell>
          <cell r="R188">
            <v>446500</v>
          </cell>
          <cell r="S188">
            <v>515879</v>
          </cell>
          <cell r="T188">
            <v>524080</v>
          </cell>
          <cell r="U188">
            <v>465865</v>
          </cell>
          <cell r="V188">
            <v>509138</v>
          </cell>
          <cell r="W188">
            <v>527623</v>
          </cell>
          <cell r="X188">
            <v>531072</v>
          </cell>
          <cell r="Y188">
            <v>535318</v>
          </cell>
          <cell r="Z188">
            <v>591952</v>
          </cell>
          <cell r="AA188">
            <v>536078</v>
          </cell>
          <cell r="AB188">
            <v>423521</v>
          </cell>
          <cell r="AC188">
            <v>422593</v>
          </cell>
          <cell r="AD188">
            <v>504064</v>
          </cell>
          <cell r="AE188">
            <v>435668</v>
          </cell>
          <cell r="AF188">
            <v>504975</v>
          </cell>
          <cell r="AG188">
            <v>448440</v>
          </cell>
          <cell r="AI188">
            <v>521096</v>
          </cell>
        </row>
        <row r="189">
          <cell r="I189">
            <v>507026</v>
          </cell>
          <cell r="J189">
            <v>572125</v>
          </cell>
          <cell r="K189">
            <v>370657</v>
          </cell>
          <cell r="L189">
            <v>158100</v>
          </cell>
          <cell r="M189">
            <v>164911</v>
          </cell>
          <cell r="N189">
            <v>239667</v>
          </cell>
          <cell r="O189">
            <v>457411</v>
          </cell>
          <cell r="P189">
            <v>601624</v>
          </cell>
          <cell r="Q189">
            <v>546264</v>
          </cell>
          <cell r="R189">
            <v>612913</v>
          </cell>
          <cell r="S189">
            <v>535315</v>
          </cell>
          <cell r="T189">
            <v>556592</v>
          </cell>
          <cell r="U189">
            <v>623346</v>
          </cell>
          <cell r="V189">
            <v>554594</v>
          </cell>
          <cell r="W189">
            <v>721666</v>
          </cell>
          <cell r="X189">
            <v>455698</v>
          </cell>
          <cell r="Y189">
            <v>245024</v>
          </cell>
          <cell r="Z189">
            <v>451199</v>
          </cell>
          <cell r="AA189">
            <v>688939</v>
          </cell>
          <cell r="AB189">
            <v>589123</v>
          </cell>
          <cell r="AC189">
            <v>604240</v>
          </cell>
          <cell r="AD189">
            <v>660295</v>
          </cell>
          <cell r="AE189">
            <v>634088</v>
          </cell>
          <cell r="AF189">
            <v>603568</v>
          </cell>
          <cell r="AG189">
            <v>706323</v>
          </cell>
          <cell r="AI189">
            <v>572125</v>
          </cell>
        </row>
        <row r="190">
          <cell r="I190">
            <v>130509</v>
          </cell>
          <cell r="J190">
            <v>116922</v>
          </cell>
          <cell r="K190">
            <v>115208</v>
          </cell>
          <cell r="L190">
            <v>117515</v>
          </cell>
          <cell r="M190">
            <v>130442</v>
          </cell>
          <cell r="N190">
            <v>149210</v>
          </cell>
          <cell r="O190">
            <v>128193</v>
          </cell>
          <cell r="P190">
            <v>55489</v>
          </cell>
          <cell r="Q190">
            <v>70466</v>
          </cell>
          <cell r="R190">
            <v>72590</v>
          </cell>
          <cell r="S190">
            <v>78481</v>
          </cell>
          <cell r="T190">
            <v>83781</v>
          </cell>
          <cell r="U190">
            <v>87251</v>
          </cell>
          <cell r="V190">
            <v>77550</v>
          </cell>
          <cell r="W190">
            <v>94913</v>
          </cell>
          <cell r="X190">
            <v>88671</v>
          </cell>
          <cell r="Y190">
            <v>102889</v>
          </cell>
          <cell r="Z190">
            <v>122153</v>
          </cell>
          <cell r="AA190">
            <v>98481</v>
          </cell>
          <cell r="AB190">
            <v>82255</v>
          </cell>
          <cell r="AC190">
            <v>82261</v>
          </cell>
          <cell r="AD190">
            <v>93751</v>
          </cell>
          <cell r="AE190">
            <v>79702</v>
          </cell>
          <cell r="AF190">
            <v>87253</v>
          </cell>
          <cell r="AG190">
            <v>80902</v>
          </cell>
          <cell r="AI190">
            <v>116922</v>
          </cell>
        </row>
        <row r="191">
          <cell r="I191">
            <v>272225</v>
          </cell>
          <cell r="J191">
            <v>215932</v>
          </cell>
          <cell r="K191">
            <v>193662</v>
          </cell>
          <cell r="L191">
            <v>207842</v>
          </cell>
          <cell r="M191">
            <v>198895</v>
          </cell>
          <cell r="N191">
            <v>213502</v>
          </cell>
          <cell r="O191">
            <v>630988</v>
          </cell>
          <cell r="P191">
            <v>539930</v>
          </cell>
          <cell r="Q191">
            <v>552697</v>
          </cell>
          <cell r="R191">
            <v>577672</v>
          </cell>
          <cell r="S191">
            <v>583998</v>
          </cell>
          <cell r="T191">
            <v>614699</v>
          </cell>
          <cell r="U191">
            <v>573108</v>
          </cell>
          <cell r="V191">
            <v>562411</v>
          </cell>
          <cell r="W191">
            <v>618164</v>
          </cell>
          <cell r="X191">
            <v>549172</v>
          </cell>
          <cell r="Y191">
            <v>577272</v>
          </cell>
          <cell r="Z191">
            <v>644863</v>
          </cell>
          <cell r="AA191">
            <v>619394</v>
          </cell>
          <cell r="AB191">
            <v>524247</v>
          </cell>
          <cell r="AC191">
            <v>618307</v>
          </cell>
          <cell r="AD191">
            <v>770329</v>
          </cell>
          <cell r="AE191">
            <v>752612</v>
          </cell>
          <cell r="AF191">
            <v>778621</v>
          </cell>
          <cell r="AG191">
            <v>763814</v>
          </cell>
          <cell r="AI191">
            <v>215932</v>
          </cell>
        </row>
        <row r="192">
          <cell r="I192">
            <v>242610</v>
          </cell>
          <cell r="J192">
            <v>219094</v>
          </cell>
          <cell r="K192">
            <v>256806</v>
          </cell>
          <cell r="L192">
            <v>252304</v>
          </cell>
          <cell r="M192">
            <v>257007</v>
          </cell>
          <cell r="N192">
            <v>328871</v>
          </cell>
          <cell r="O192">
            <v>252315</v>
          </cell>
          <cell r="P192">
            <v>241173</v>
          </cell>
          <cell r="Q192">
            <v>281054</v>
          </cell>
          <cell r="R192">
            <v>306396</v>
          </cell>
          <cell r="S192">
            <v>278977</v>
          </cell>
          <cell r="T192">
            <v>325049</v>
          </cell>
          <cell r="U192">
            <v>294149</v>
          </cell>
          <cell r="V192">
            <v>281503</v>
          </cell>
          <cell r="W192">
            <v>301870</v>
          </cell>
          <cell r="X192">
            <v>277441</v>
          </cell>
          <cell r="Y192">
            <v>302947</v>
          </cell>
          <cell r="Z192">
            <v>315102</v>
          </cell>
          <cell r="AA192">
            <v>325996</v>
          </cell>
          <cell r="AB192">
            <v>277139</v>
          </cell>
          <cell r="AC192">
            <v>268336</v>
          </cell>
          <cell r="AD192">
            <v>289569</v>
          </cell>
          <cell r="AE192">
            <v>283282</v>
          </cell>
          <cell r="AF192">
            <v>320009</v>
          </cell>
          <cell r="AG192">
            <v>291981</v>
          </cell>
          <cell r="AI192">
            <v>219094</v>
          </cell>
        </row>
        <row r="193">
          <cell r="I193">
            <v>295894</v>
          </cell>
          <cell r="J193">
            <v>263312</v>
          </cell>
          <cell r="K193">
            <v>257808</v>
          </cell>
          <cell r="L193">
            <v>378431</v>
          </cell>
          <cell r="M193">
            <v>363438</v>
          </cell>
          <cell r="N193">
            <v>366602</v>
          </cell>
          <cell r="O193">
            <v>405017</v>
          </cell>
          <cell r="P193">
            <v>297053</v>
          </cell>
          <cell r="Q193">
            <v>330776</v>
          </cell>
          <cell r="R193">
            <v>367528</v>
          </cell>
          <cell r="S193">
            <v>324654</v>
          </cell>
          <cell r="T193">
            <v>377213</v>
          </cell>
          <cell r="U193">
            <v>331138</v>
          </cell>
          <cell r="V193">
            <v>324731</v>
          </cell>
          <cell r="W193">
            <v>347078</v>
          </cell>
          <cell r="X193">
            <v>333104</v>
          </cell>
          <cell r="Y193">
            <v>345553</v>
          </cell>
          <cell r="Z193">
            <v>346948</v>
          </cell>
          <cell r="AA193">
            <v>387871</v>
          </cell>
          <cell r="AB193">
            <v>303609</v>
          </cell>
          <cell r="AC193">
            <v>346022</v>
          </cell>
          <cell r="AD193">
            <v>372134</v>
          </cell>
          <cell r="AE193">
            <v>333766</v>
          </cell>
          <cell r="AF193">
            <v>439242</v>
          </cell>
          <cell r="AG193">
            <v>482635</v>
          </cell>
          <cell r="AI193">
            <v>263312</v>
          </cell>
        </row>
        <row r="194">
          <cell r="I194">
            <v>516424</v>
          </cell>
          <cell r="J194">
            <v>425361</v>
          </cell>
          <cell r="K194">
            <v>396133</v>
          </cell>
          <cell r="L194">
            <v>420612</v>
          </cell>
          <cell r="M194">
            <v>449843</v>
          </cell>
          <cell r="N194">
            <v>407574</v>
          </cell>
          <cell r="O194">
            <v>455465</v>
          </cell>
          <cell r="P194">
            <v>396920</v>
          </cell>
          <cell r="Q194">
            <v>401822</v>
          </cell>
          <cell r="R194">
            <v>458420</v>
          </cell>
          <cell r="S194">
            <v>403507</v>
          </cell>
          <cell r="T194">
            <v>383400</v>
          </cell>
          <cell r="U194">
            <v>429009</v>
          </cell>
          <cell r="V194">
            <v>395950</v>
          </cell>
          <cell r="W194">
            <v>355540</v>
          </cell>
          <cell r="X194">
            <v>421908</v>
          </cell>
          <cell r="Y194">
            <v>299058</v>
          </cell>
          <cell r="Z194">
            <v>375002</v>
          </cell>
          <cell r="AA194">
            <v>384231</v>
          </cell>
          <cell r="AB194">
            <v>350894</v>
          </cell>
          <cell r="AC194">
            <v>334624</v>
          </cell>
          <cell r="AD194">
            <v>363317</v>
          </cell>
          <cell r="AE194">
            <v>362990</v>
          </cell>
          <cell r="AF194">
            <v>354838</v>
          </cell>
          <cell r="AG194">
            <v>340595</v>
          </cell>
          <cell r="AI194">
            <v>425361</v>
          </cell>
        </row>
        <row r="196">
          <cell r="I196">
            <v>205112124</v>
          </cell>
          <cell r="J196">
            <v>202848316</v>
          </cell>
          <cell r="K196">
            <v>203989444</v>
          </cell>
          <cell r="L196">
            <v>210664463</v>
          </cell>
          <cell r="M196">
            <v>199665415</v>
          </cell>
          <cell r="N196">
            <v>214235837</v>
          </cell>
          <cell r="O196">
            <v>208908386</v>
          </cell>
          <cell r="P196">
            <v>193836458</v>
          </cell>
          <cell r="Q196">
            <v>200375192</v>
          </cell>
          <cell r="R196">
            <v>214162547</v>
          </cell>
          <cell r="S196">
            <v>216590814</v>
          </cell>
          <cell r="T196">
            <v>202276374</v>
          </cell>
          <cell r="U196">
            <v>207503184</v>
          </cell>
          <cell r="V196">
            <v>193534288</v>
          </cell>
          <cell r="W196">
            <v>186190487</v>
          </cell>
          <cell r="X196">
            <v>193247243</v>
          </cell>
          <cell r="Y196">
            <v>189329525</v>
          </cell>
          <cell r="Z196">
            <v>200981428</v>
          </cell>
          <cell r="AA196">
            <v>188617274</v>
          </cell>
          <cell r="AB196">
            <v>166610708</v>
          </cell>
          <cell r="AC196">
            <v>184433065</v>
          </cell>
          <cell r="AD196">
            <v>197180732</v>
          </cell>
          <cell r="AE196">
            <v>183361285</v>
          </cell>
          <cell r="AF196">
            <v>178217072</v>
          </cell>
          <cell r="AG196">
            <v>181634688</v>
          </cell>
          <cell r="AI196">
            <v>202848316</v>
          </cell>
        </row>
        <row r="197">
          <cell r="I197">
            <v>39922786</v>
          </cell>
          <cell r="J197">
            <v>37788267</v>
          </cell>
          <cell r="K197">
            <v>46631052</v>
          </cell>
          <cell r="L197">
            <v>48540260</v>
          </cell>
          <cell r="M197">
            <v>51937962</v>
          </cell>
          <cell r="N197">
            <v>57987314</v>
          </cell>
          <cell r="O197">
            <v>43603433</v>
          </cell>
          <cell r="P197">
            <v>36327112</v>
          </cell>
          <cell r="Q197">
            <v>44553502</v>
          </cell>
          <cell r="R197">
            <v>46413793</v>
          </cell>
          <cell r="S197">
            <v>53392729</v>
          </cell>
          <cell r="T197">
            <v>47322427</v>
          </cell>
          <cell r="U197">
            <v>44320363</v>
          </cell>
          <cell r="V197">
            <v>40684111</v>
          </cell>
          <cell r="W197">
            <v>41634918</v>
          </cell>
          <cell r="X197">
            <v>50758776</v>
          </cell>
          <cell r="Y197">
            <v>59108465</v>
          </cell>
          <cell r="Z197">
            <v>57838323</v>
          </cell>
          <cell r="AA197">
            <v>45686647</v>
          </cell>
          <cell r="AB197">
            <v>36506842</v>
          </cell>
          <cell r="AC197">
            <v>46571568</v>
          </cell>
          <cell r="AD197">
            <v>59429825</v>
          </cell>
          <cell r="AE197">
            <v>59479548</v>
          </cell>
          <cell r="AF197">
            <v>49127529</v>
          </cell>
          <cell r="AG197">
            <v>43406192</v>
          </cell>
          <cell r="AI197">
            <v>37788267</v>
          </cell>
        </row>
        <row r="198">
          <cell r="I198">
            <v>50268179</v>
          </cell>
          <cell r="J198">
            <v>47471168</v>
          </cell>
          <cell r="K198">
            <v>58327428</v>
          </cell>
          <cell r="L198">
            <v>58761143</v>
          </cell>
          <cell r="M198">
            <v>60827888</v>
          </cell>
          <cell r="N198">
            <v>66919610</v>
          </cell>
          <cell r="O198">
            <v>52009042</v>
          </cell>
          <cell r="P198">
            <v>45519262</v>
          </cell>
          <cell r="Q198">
            <v>53634992</v>
          </cell>
          <cell r="R198">
            <v>53855375</v>
          </cell>
          <cell r="S198">
            <v>61509285</v>
          </cell>
          <cell r="T198">
            <v>57070697</v>
          </cell>
          <cell r="U198">
            <v>53361394</v>
          </cell>
          <cell r="V198">
            <v>46866142</v>
          </cell>
          <cell r="W198">
            <v>50184833</v>
          </cell>
          <cell r="X198">
            <v>55125467</v>
          </cell>
          <cell r="Y198">
            <v>64509334</v>
          </cell>
          <cell r="Z198">
            <v>63845471</v>
          </cell>
          <cell r="AA198">
            <v>51919567</v>
          </cell>
          <cell r="AB198">
            <v>42590244</v>
          </cell>
          <cell r="AC198">
            <v>41760763</v>
          </cell>
          <cell r="AD198">
            <v>55078615</v>
          </cell>
          <cell r="AE198">
            <v>53827229</v>
          </cell>
          <cell r="AF198">
            <v>49159670</v>
          </cell>
          <cell r="AG198">
            <v>39928889</v>
          </cell>
          <cell r="AI198">
            <v>47471168</v>
          </cell>
        </row>
        <row r="199">
          <cell r="I199">
            <v>67522378</v>
          </cell>
          <cell r="J199">
            <v>61401542</v>
          </cell>
          <cell r="K199">
            <v>74292996</v>
          </cell>
          <cell r="L199">
            <v>74004622</v>
          </cell>
          <cell r="M199">
            <v>74759740</v>
          </cell>
          <cell r="N199">
            <v>78030507</v>
          </cell>
          <cell r="O199">
            <v>66543710</v>
          </cell>
          <cell r="P199">
            <v>60714492</v>
          </cell>
          <cell r="Q199">
            <v>70556771</v>
          </cell>
          <cell r="R199">
            <v>70964009</v>
          </cell>
          <cell r="S199">
            <v>75778441</v>
          </cell>
          <cell r="T199">
            <v>72127589</v>
          </cell>
          <cell r="U199">
            <v>71734448</v>
          </cell>
          <cell r="V199">
            <v>62906579</v>
          </cell>
          <cell r="W199">
            <v>68989949</v>
          </cell>
          <cell r="X199">
            <v>69676163</v>
          </cell>
          <cell r="Y199">
            <v>76910552</v>
          </cell>
          <cell r="Z199">
            <v>76897198</v>
          </cell>
          <cell r="AA199">
            <v>68919327</v>
          </cell>
          <cell r="AB199">
            <v>55772651</v>
          </cell>
          <cell r="AC199">
            <v>63174285</v>
          </cell>
          <cell r="AD199">
            <v>75929795</v>
          </cell>
          <cell r="AE199">
            <v>69633838</v>
          </cell>
          <cell r="AF199">
            <v>72835412</v>
          </cell>
          <cell r="AG199">
            <v>60068071</v>
          </cell>
          <cell r="AI199">
            <v>61401542</v>
          </cell>
        </row>
        <row r="200">
          <cell r="I200">
            <v>54436746</v>
          </cell>
          <cell r="J200">
            <v>49114835</v>
          </cell>
          <cell r="K200">
            <v>57674871</v>
          </cell>
          <cell r="L200">
            <v>63251380</v>
          </cell>
          <cell r="M200">
            <v>64482105</v>
          </cell>
          <cell r="N200">
            <v>68088946</v>
          </cell>
          <cell r="O200">
            <v>57750223</v>
          </cell>
          <cell r="P200">
            <v>47298301</v>
          </cell>
          <cell r="Q200">
            <v>52051521</v>
          </cell>
          <cell r="R200">
            <v>57793408</v>
          </cell>
          <cell r="S200">
            <v>58821847</v>
          </cell>
          <cell r="T200">
            <v>57450751</v>
          </cell>
          <cell r="U200">
            <v>51642803</v>
          </cell>
          <cell r="V200">
            <v>43628817</v>
          </cell>
          <cell r="W200">
            <v>51568350</v>
          </cell>
          <cell r="X200">
            <v>54952510</v>
          </cell>
          <cell r="Y200">
            <v>64836844</v>
          </cell>
          <cell r="Z200">
            <v>65739711</v>
          </cell>
          <cell r="AA200">
            <v>52207894</v>
          </cell>
          <cell r="AB200">
            <v>41973840</v>
          </cell>
          <cell r="AC200">
            <v>45521287</v>
          </cell>
          <cell r="AD200">
            <v>60870977</v>
          </cell>
          <cell r="AE200">
            <v>56016884</v>
          </cell>
          <cell r="AF200">
            <v>56291658</v>
          </cell>
          <cell r="AG200">
            <v>44942071</v>
          </cell>
          <cell r="AI200">
            <v>49114835</v>
          </cell>
        </row>
        <row r="201">
          <cell r="I201">
            <v>64029928</v>
          </cell>
          <cell r="J201">
            <v>58435310</v>
          </cell>
          <cell r="K201">
            <v>65479479</v>
          </cell>
          <cell r="L201">
            <v>70732769</v>
          </cell>
          <cell r="M201">
            <v>73001855</v>
          </cell>
          <cell r="N201">
            <v>73918974</v>
          </cell>
          <cell r="O201">
            <v>64750133</v>
          </cell>
          <cell r="P201">
            <v>46953785</v>
          </cell>
          <cell r="Q201">
            <v>52226919</v>
          </cell>
          <cell r="R201">
            <v>57118689</v>
          </cell>
          <cell r="S201">
            <v>59853812</v>
          </cell>
          <cell r="T201">
            <v>60820774</v>
          </cell>
          <cell r="U201">
            <v>55074978</v>
          </cell>
          <cell r="V201">
            <v>48744801</v>
          </cell>
          <cell r="W201">
            <v>51806556</v>
          </cell>
          <cell r="X201">
            <v>54689388</v>
          </cell>
          <cell r="Y201">
            <v>68752527</v>
          </cell>
          <cell r="Z201">
            <v>69245557</v>
          </cell>
          <cell r="AA201">
            <v>57420951</v>
          </cell>
          <cell r="AB201">
            <v>47881384</v>
          </cell>
          <cell r="AC201">
            <v>49503009</v>
          </cell>
          <cell r="AD201">
            <v>65255627</v>
          </cell>
          <cell r="AE201">
            <v>59846576</v>
          </cell>
          <cell r="AF201">
            <v>58668927</v>
          </cell>
          <cell r="AG201">
            <v>50061515</v>
          </cell>
          <cell r="AI201">
            <v>58435310</v>
          </cell>
        </row>
        <row r="202">
          <cell r="I202">
            <v>60089205</v>
          </cell>
          <cell r="J202">
            <v>54786404</v>
          </cell>
          <cell r="K202">
            <v>61699975</v>
          </cell>
          <cell r="L202">
            <v>63937314</v>
          </cell>
          <cell r="M202">
            <v>68462985</v>
          </cell>
          <cell r="N202">
            <v>72541095</v>
          </cell>
          <cell r="O202">
            <v>58809153</v>
          </cell>
          <cell r="P202">
            <v>57393131</v>
          </cell>
          <cell r="Q202">
            <v>61823426</v>
          </cell>
          <cell r="R202">
            <v>70706841</v>
          </cell>
          <cell r="S202">
            <v>70932193</v>
          </cell>
          <cell r="T202">
            <v>76931478</v>
          </cell>
          <cell r="U202">
            <v>67999358</v>
          </cell>
          <cell r="V202">
            <v>60836567</v>
          </cell>
          <cell r="W202">
            <v>65075820</v>
          </cell>
          <cell r="X202">
            <v>66212247</v>
          </cell>
          <cell r="Y202">
            <v>77162092</v>
          </cell>
          <cell r="Z202">
            <v>79381376</v>
          </cell>
          <cell r="AA202">
            <v>68904235</v>
          </cell>
          <cell r="AB202">
            <v>55807251</v>
          </cell>
          <cell r="AC202">
            <v>58953878</v>
          </cell>
          <cell r="AD202">
            <v>74769872</v>
          </cell>
          <cell r="AE202">
            <v>73290895</v>
          </cell>
          <cell r="AF202">
            <v>71767958</v>
          </cell>
          <cell r="AG202">
            <v>59367697</v>
          </cell>
          <cell r="AI202">
            <v>54786404</v>
          </cell>
        </row>
        <row r="203">
          <cell r="I203">
            <v>55563207</v>
          </cell>
          <cell r="J203">
            <v>51218857</v>
          </cell>
          <cell r="K203">
            <v>59327665</v>
          </cell>
          <cell r="L203">
            <v>64874873</v>
          </cell>
          <cell r="M203">
            <v>68338547</v>
          </cell>
          <cell r="N203">
            <v>72810995</v>
          </cell>
          <cell r="O203">
            <v>58084727</v>
          </cell>
          <cell r="P203">
            <v>49373867</v>
          </cell>
          <cell r="Q203">
            <v>51513199</v>
          </cell>
          <cell r="R203">
            <v>60426950</v>
          </cell>
          <cell r="S203">
            <v>61509116</v>
          </cell>
          <cell r="T203">
            <v>68791272</v>
          </cell>
          <cell r="U203">
            <v>61552172</v>
          </cell>
          <cell r="V203">
            <v>52848586</v>
          </cell>
          <cell r="W203">
            <v>59517321</v>
          </cell>
          <cell r="X203">
            <v>59225739</v>
          </cell>
          <cell r="Y203">
            <v>72427808</v>
          </cell>
          <cell r="Z203">
            <v>76517577</v>
          </cell>
          <cell r="AA203">
            <v>61257589</v>
          </cell>
          <cell r="AB203">
            <v>48740844</v>
          </cell>
          <cell r="AC203">
            <v>51054222</v>
          </cell>
          <cell r="AD203">
            <v>65895619</v>
          </cell>
          <cell r="AE203">
            <v>64114537</v>
          </cell>
          <cell r="AF203">
            <v>63136154</v>
          </cell>
          <cell r="AG203">
            <v>49670102</v>
          </cell>
          <cell r="AI203">
            <v>51218857</v>
          </cell>
        </row>
        <row r="204">
          <cell r="I204">
            <v>54947005</v>
          </cell>
          <cell r="J204">
            <v>49092642</v>
          </cell>
          <cell r="K204">
            <v>54613824</v>
          </cell>
          <cell r="L204">
            <v>61126604</v>
          </cell>
          <cell r="M204">
            <v>63430781</v>
          </cell>
          <cell r="N204">
            <v>68078237</v>
          </cell>
          <cell r="O204">
            <v>55347011</v>
          </cell>
          <cell r="P204">
            <v>47088872</v>
          </cell>
          <cell r="Q204">
            <v>50810695</v>
          </cell>
          <cell r="R204">
            <v>59933656</v>
          </cell>
          <cell r="S204">
            <v>58820353</v>
          </cell>
          <cell r="T204">
            <v>66267634</v>
          </cell>
          <cell r="U204">
            <v>57185372</v>
          </cell>
          <cell r="V204">
            <v>48282078</v>
          </cell>
          <cell r="W204">
            <v>57701158</v>
          </cell>
          <cell r="X204">
            <v>55662294</v>
          </cell>
          <cell r="Y204">
            <v>67483581</v>
          </cell>
          <cell r="Z204">
            <v>71903388</v>
          </cell>
          <cell r="AA204">
            <v>57356805</v>
          </cell>
          <cell r="AB204">
            <v>48538642</v>
          </cell>
          <cell r="AC204">
            <v>50366701</v>
          </cell>
          <cell r="AD204">
            <v>63191178</v>
          </cell>
          <cell r="AE204">
            <v>59149807</v>
          </cell>
          <cell r="AF204">
            <v>61053865</v>
          </cell>
          <cell r="AG204">
            <v>48678533</v>
          </cell>
          <cell r="AI204">
            <v>49092642</v>
          </cell>
        </row>
        <row r="205">
          <cell r="I205">
            <v>53940673</v>
          </cell>
          <cell r="J205">
            <v>46783033</v>
          </cell>
          <cell r="K205">
            <v>50871628</v>
          </cell>
          <cell r="L205">
            <v>58835131</v>
          </cell>
          <cell r="M205">
            <v>63035756</v>
          </cell>
          <cell r="N205">
            <v>64325267</v>
          </cell>
          <cell r="O205">
            <v>54434403</v>
          </cell>
          <cell r="P205">
            <v>43920251</v>
          </cell>
          <cell r="Q205">
            <v>47054168</v>
          </cell>
          <cell r="R205">
            <v>56876242</v>
          </cell>
          <cell r="S205">
            <v>55747399</v>
          </cell>
          <cell r="T205">
            <v>60328544</v>
          </cell>
          <cell r="U205">
            <v>55210981</v>
          </cell>
          <cell r="V205">
            <v>46362911</v>
          </cell>
          <cell r="W205">
            <v>52932693</v>
          </cell>
          <cell r="X205">
            <v>53812412</v>
          </cell>
          <cell r="Y205">
            <v>64849448</v>
          </cell>
          <cell r="Z205">
            <v>67828114</v>
          </cell>
          <cell r="AA205">
            <v>55169026</v>
          </cell>
          <cell r="AB205">
            <v>44953497</v>
          </cell>
          <cell r="AC205">
            <v>45990712</v>
          </cell>
          <cell r="AD205">
            <v>63068817</v>
          </cell>
          <cell r="AE205">
            <v>57864370</v>
          </cell>
          <cell r="AF205">
            <v>58500083</v>
          </cell>
          <cell r="AG205">
            <v>46798174</v>
          </cell>
          <cell r="AI205">
            <v>46783033</v>
          </cell>
        </row>
        <row r="206">
          <cell r="I206">
            <v>60545445</v>
          </cell>
          <cell r="J206">
            <v>53517450</v>
          </cell>
          <cell r="K206">
            <v>55091203</v>
          </cell>
          <cell r="L206">
            <v>66010056</v>
          </cell>
          <cell r="M206">
            <v>69190352</v>
          </cell>
          <cell r="N206">
            <v>73706650</v>
          </cell>
          <cell r="O206">
            <v>61682089</v>
          </cell>
          <cell r="P206">
            <v>49332334</v>
          </cell>
          <cell r="Q206">
            <v>54445689</v>
          </cell>
          <cell r="R206">
            <v>64512521</v>
          </cell>
          <cell r="S206">
            <v>62689051</v>
          </cell>
          <cell r="T206">
            <v>70257957</v>
          </cell>
          <cell r="U206">
            <v>63851387</v>
          </cell>
          <cell r="V206">
            <v>53419150</v>
          </cell>
          <cell r="W206">
            <v>56251479</v>
          </cell>
          <cell r="X206">
            <v>58184128</v>
          </cell>
          <cell r="Y206">
            <v>70169497</v>
          </cell>
          <cell r="Z206">
            <v>73695857</v>
          </cell>
          <cell r="AA206">
            <v>61448299</v>
          </cell>
          <cell r="AB206">
            <v>48133168</v>
          </cell>
          <cell r="AC206">
            <v>49733209</v>
          </cell>
          <cell r="AD206">
            <v>67047849</v>
          </cell>
          <cell r="AE206">
            <v>60283285</v>
          </cell>
          <cell r="AF206">
            <v>66470500</v>
          </cell>
          <cell r="AG206">
            <v>53021338</v>
          </cell>
          <cell r="AI206">
            <v>53517450</v>
          </cell>
        </row>
        <row r="207">
          <cell r="I207">
            <v>76281995</v>
          </cell>
          <cell r="J207">
            <v>64546137</v>
          </cell>
          <cell r="K207">
            <v>68235691</v>
          </cell>
          <cell r="L207">
            <v>76443009</v>
          </cell>
          <cell r="M207">
            <v>80641315</v>
          </cell>
          <cell r="N207">
            <v>86807693</v>
          </cell>
          <cell r="O207">
            <v>72502284</v>
          </cell>
          <cell r="P207">
            <v>59650326</v>
          </cell>
          <cell r="Q207">
            <v>62414278</v>
          </cell>
          <cell r="R207">
            <v>73972456</v>
          </cell>
          <cell r="S207">
            <v>70976321</v>
          </cell>
          <cell r="T207">
            <v>80925731</v>
          </cell>
          <cell r="U207">
            <v>71122379</v>
          </cell>
          <cell r="V207">
            <v>62490629</v>
          </cell>
          <cell r="W207">
            <v>67553936</v>
          </cell>
          <cell r="X207">
            <v>66358023</v>
          </cell>
          <cell r="Y207">
            <v>82460397</v>
          </cell>
          <cell r="Z207">
            <v>84341435</v>
          </cell>
          <cell r="AA207">
            <v>74772235</v>
          </cell>
          <cell r="AB207">
            <v>59263361</v>
          </cell>
          <cell r="AC207">
            <v>58798182</v>
          </cell>
          <cell r="AD207">
            <v>76822836</v>
          </cell>
          <cell r="AE207">
            <v>75339200</v>
          </cell>
          <cell r="AF207">
            <v>75529228</v>
          </cell>
          <cell r="AG207">
            <v>63100202</v>
          </cell>
          <cell r="AI207">
            <v>64546137</v>
          </cell>
        </row>
        <row r="208">
          <cell r="I208">
            <v>42261775</v>
          </cell>
          <cell r="J208">
            <v>36180225</v>
          </cell>
          <cell r="K208">
            <v>39098375</v>
          </cell>
          <cell r="L208">
            <v>46749590</v>
          </cell>
          <cell r="M208">
            <v>49518207</v>
          </cell>
          <cell r="N208">
            <v>54065403</v>
          </cell>
          <cell r="O208">
            <v>45179742</v>
          </cell>
          <cell r="P208">
            <v>35980056</v>
          </cell>
          <cell r="Q208">
            <v>35481712</v>
          </cell>
          <cell r="R208">
            <v>46033566</v>
          </cell>
          <cell r="S208">
            <v>43523841</v>
          </cell>
          <cell r="T208">
            <v>50170949</v>
          </cell>
          <cell r="U208">
            <v>44010409</v>
          </cell>
          <cell r="V208">
            <v>37005610</v>
          </cell>
          <cell r="W208">
            <v>47184750</v>
          </cell>
          <cell r="X208">
            <v>45948475</v>
          </cell>
          <cell r="Y208">
            <v>57937697</v>
          </cell>
          <cell r="Z208">
            <v>61585045</v>
          </cell>
          <cell r="AA208">
            <v>52600758</v>
          </cell>
          <cell r="AB208">
            <v>40173642</v>
          </cell>
          <cell r="AC208">
            <v>39527481</v>
          </cell>
          <cell r="AD208">
            <v>51637747</v>
          </cell>
          <cell r="AE208">
            <v>52618663</v>
          </cell>
          <cell r="AF208">
            <v>54487732</v>
          </cell>
          <cell r="AG208">
            <v>41498472</v>
          </cell>
          <cell r="AI208">
            <v>36180225</v>
          </cell>
        </row>
        <row r="209">
          <cell r="I209">
            <v>68940368</v>
          </cell>
          <cell r="J209">
            <v>60189911</v>
          </cell>
          <cell r="K209">
            <v>62761702</v>
          </cell>
          <cell r="L209">
            <v>73203484</v>
          </cell>
          <cell r="M209">
            <v>74172936</v>
          </cell>
          <cell r="N209">
            <v>83119802</v>
          </cell>
          <cell r="O209">
            <v>72610884</v>
          </cell>
          <cell r="P209">
            <v>60303918</v>
          </cell>
          <cell r="Q209">
            <v>57455251</v>
          </cell>
          <cell r="R209">
            <v>72071433</v>
          </cell>
          <cell r="S209">
            <v>65867665</v>
          </cell>
          <cell r="T209">
            <v>69701666</v>
          </cell>
          <cell r="U209">
            <v>62584670</v>
          </cell>
          <cell r="V209">
            <v>56199303</v>
          </cell>
          <cell r="W209">
            <v>58530183</v>
          </cell>
          <cell r="X209">
            <v>57838405</v>
          </cell>
          <cell r="Y209">
            <v>67898684</v>
          </cell>
          <cell r="Z209">
            <v>74168121</v>
          </cell>
          <cell r="AA209">
            <v>63156861</v>
          </cell>
          <cell r="AB209">
            <v>52285141</v>
          </cell>
          <cell r="AC209">
            <v>50990051</v>
          </cell>
          <cell r="AD209">
            <v>63131608</v>
          </cell>
          <cell r="AE209">
            <v>62021837</v>
          </cell>
          <cell r="AF209">
            <v>63932576</v>
          </cell>
          <cell r="AG209">
            <v>52102522</v>
          </cell>
          <cell r="AI209">
            <v>60189911</v>
          </cell>
        </row>
        <row r="210">
          <cell r="I210">
            <v>61647334</v>
          </cell>
          <cell r="J210">
            <v>52857831</v>
          </cell>
          <cell r="K210">
            <v>53191134</v>
          </cell>
          <cell r="L210">
            <v>62028535</v>
          </cell>
          <cell r="M210">
            <v>65628717</v>
          </cell>
          <cell r="N210">
            <v>71478257</v>
          </cell>
          <cell r="O210">
            <v>61291333</v>
          </cell>
          <cell r="P210">
            <v>51331035</v>
          </cell>
          <cell r="Q210">
            <v>49990132</v>
          </cell>
          <cell r="R210">
            <v>61841804</v>
          </cell>
          <cell r="S210">
            <v>59433128</v>
          </cell>
          <cell r="T210">
            <v>71717485</v>
          </cell>
          <cell r="U210">
            <v>66003262</v>
          </cell>
          <cell r="V210">
            <v>58418882</v>
          </cell>
          <cell r="W210">
            <v>55626857</v>
          </cell>
          <cell r="X210">
            <v>54791510</v>
          </cell>
          <cell r="Y210">
            <v>66515043</v>
          </cell>
          <cell r="Z210">
            <v>71756727</v>
          </cell>
          <cell r="AA210">
            <v>63333490</v>
          </cell>
          <cell r="AB210">
            <v>50451005</v>
          </cell>
          <cell r="AC210">
            <v>50132519</v>
          </cell>
          <cell r="AD210">
            <v>64063076</v>
          </cell>
          <cell r="AE210">
            <v>60532343</v>
          </cell>
          <cell r="AF210">
            <v>64782339</v>
          </cell>
          <cell r="AG210">
            <v>51002940</v>
          </cell>
          <cell r="AI210">
            <v>52857831</v>
          </cell>
        </row>
        <row r="211">
          <cell r="I211">
            <v>62675813</v>
          </cell>
          <cell r="J211">
            <v>56692139</v>
          </cell>
          <cell r="K211">
            <v>53606801</v>
          </cell>
          <cell r="L211">
            <v>63463526</v>
          </cell>
          <cell r="M211">
            <v>67451507</v>
          </cell>
          <cell r="N211">
            <v>73196042</v>
          </cell>
          <cell r="O211">
            <v>69284325</v>
          </cell>
          <cell r="P211">
            <v>55607151</v>
          </cell>
          <cell r="Q211">
            <v>55897708</v>
          </cell>
          <cell r="R211">
            <v>69333240</v>
          </cell>
          <cell r="S211">
            <v>69551039</v>
          </cell>
          <cell r="T211">
            <v>74084770</v>
          </cell>
          <cell r="U211">
            <v>68139551</v>
          </cell>
          <cell r="V211">
            <v>62927505</v>
          </cell>
          <cell r="W211">
            <v>65956306</v>
          </cell>
          <cell r="X211">
            <v>67064680</v>
          </cell>
          <cell r="Y211">
            <v>79974599</v>
          </cell>
          <cell r="Z211">
            <v>82006907</v>
          </cell>
          <cell r="AA211">
            <v>77057847</v>
          </cell>
          <cell r="AB211">
            <v>60225422</v>
          </cell>
          <cell r="AC211">
            <v>60190184</v>
          </cell>
          <cell r="AD211">
            <v>73938979</v>
          </cell>
          <cell r="AE211">
            <v>73549941</v>
          </cell>
          <cell r="AF211">
            <v>76248504</v>
          </cell>
          <cell r="AG211">
            <v>63006278</v>
          </cell>
          <cell r="AI211">
            <v>56692139</v>
          </cell>
        </row>
        <row r="212">
          <cell r="I212">
            <v>104741027</v>
          </cell>
          <cell r="J212">
            <v>85140167</v>
          </cell>
          <cell r="K212">
            <v>90639039</v>
          </cell>
          <cell r="L212">
            <v>94051914</v>
          </cell>
          <cell r="M212">
            <v>94660386</v>
          </cell>
          <cell r="N212">
            <v>105061839</v>
          </cell>
          <cell r="O212">
            <v>101411967</v>
          </cell>
          <cell r="P212">
            <v>86225273</v>
          </cell>
          <cell r="Q212">
            <v>90137061</v>
          </cell>
          <cell r="R212">
            <v>109307984</v>
          </cell>
          <cell r="S212">
            <v>98540857</v>
          </cell>
          <cell r="T212">
            <v>110118576</v>
          </cell>
          <cell r="U212">
            <v>100896865</v>
          </cell>
          <cell r="V212">
            <v>94299085</v>
          </cell>
          <cell r="W212">
            <v>94182735</v>
          </cell>
          <cell r="X212">
            <v>87852055</v>
          </cell>
          <cell r="Y212">
            <v>102194945</v>
          </cell>
          <cell r="Z212">
            <v>103712365</v>
          </cell>
          <cell r="AA212">
            <v>102202508</v>
          </cell>
          <cell r="AB212">
            <v>86056196</v>
          </cell>
          <cell r="AC212">
            <v>82756364</v>
          </cell>
          <cell r="AD212">
            <v>105262668</v>
          </cell>
          <cell r="AE212">
            <v>109867451</v>
          </cell>
          <cell r="AF212">
            <v>107704446</v>
          </cell>
          <cell r="AG212">
            <v>87699009</v>
          </cell>
          <cell r="AI212">
            <v>85140167</v>
          </cell>
        </row>
        <row r="213">
          <cell r="I213">
            <v>60820665</v>
          </cell>
          <cell r="J213">
            <v>50009384</v>
          </cell>
          <cell r="K213">
            <v>52231056</v>
          </cell>
          <cell r="L213">
            <v>60473482</v>
          </cell>
          <cell r="M213">
            <v>61571184</v>
          </cell>
          <cell r="N213">
            <v>64662390</v>
          </cell>
          <cell r="O213">
            <v>68461812</v>
          </cell>
          <cell r="P213">
            <v>49247782</v>
          </cell>
          <cell r="Q213">
            <v>52846119</v>
          </cell>
          <cell r="R213">
            <v>59039951</v>
          </cell>
          <cell r="S213">
            <v>58727006</v>
          </cell>
          <cell r="T213">
            <v>64915094</v>
          </cell>
          <cell r="U213">
            <v>58538576</v>
          </cell>
          <cell r="V213">
            <v>53442647</v>
          </cell>
          <cell r="W213">
            <v>54967800</v>
          </cell>
          <cell r="X213">
            <v>54627534</v>
          </cell>
          <cell r="Y213">
            <v>67309523</v>
          </cell>
          <cell r="Z213">
            <v>65698659</v>
          </cell>
          <cell r="AA213">
            <v>70370265</v>
          </cell>
          <cell r="AB213">
            <v>47460104</v>
          </cell>
          <cell r="AC213">
            <v>47384550</v>
          </cell>
          <cell r="AD213">
            <v>59378415</v>
          </cell>
          <cell r="AE213">
            <v>63811106</v>
          </cell>
          <cell r="AF213">
            <v>64659036</v>
          </cell>
          <cell r="AG213">
            <v>49664224</v>
          </cell>
          <cell r="AI213">
            <v>50009384</v>
          </cell>
        </row>
        <row r="214">
          <cell r="I214">
            <v>63297050</v>
          </cell>
          <cell r="J214">
            <v>54772569</v>
          </cell>
          <cell r="K214">
            <v>52350527</v>
          </cell>
          <cell r="L214">
            <v>70260236</v>
          </cell>
          <cell r="M214">
            <v>64892765</v>
          </cell>
          <cell r="N214">
            <v>65220767</v>
          </cell>
          <cell r="O214">
            <v>74312881</v>
          </cell>
          <cell r="P214">
            <v>54611698</v>
          </cell>
          <cell r="Q214">
            <v>52279253</v>
          </cell>
          <cell r="R214">
            <v>62809825</v>
          </cell>
          <cell r="S214">
            <v>60677629</v>
          </cell>
          <cell r="T214">
            <v>65816366</v>
          </cell>
          <cell r="U214">
            <v>63044397</v>
          </cell>
          <cell r="V214">
            <v>56668456</v>
          </cell>
          <cell r="W214">
            <v>56747818</v>
          </cell>
          <cell r="X214">
            <v>60551639</v>
          </cell>
          <cell r="Y214">
            <v>69732779</v>
          </cell>
          <cell r="Z214">
            <v>69381526</v>
          </cell>
          <cell r="AA214">
            <v>71336410</v>
          </cell>
          <cell r="AB214">
            <v>54495541</v>
          </cell>
          <cell r="AC214">
            <v>52654596</v>
          </cell>
          <cell r="AD214">
            <v>57921825</v>
          </cell>
          <cell r="AE214">
            <v>59779001</v>
          </cell>
          <cell r="AF214">
            <v>61416732</v>
          </cell>
          <cell r="AG214">
            <v>51108828</v>
          </cell>
          <cell r="AI214">
            <v>54772569</v>
          </cell>
        </row>
        <row r="215">
          <cell r="I215">
            <v>150553026</v>
          </cell>
          <cell r="J215">
            <v>71858126</v>
          </cell>
          <cell r="K215">
            <v>103518888</v>
          </cell>
          <cell r="L215">
            <v>134562713</v>
          </cell>
          <cell r="M215">
            <v>107007775</v>
          </cell>
          <cell r="N215">
            <v>119713352</v>
          </cell>
          <cell r="O215">
            <v>132009728</v>
          </cell>
          <cell r="P215">
            <v>97895758</v>
          </cell>
          <cell r="Q215">
            <v>104476407</v>
          </cell>
          <cell r="R215">
            <v>111328431</v>
          </cell>
          <cell r="S215">
            <v>112015920</v>
          </cell>
          <cell r="T215">
            <v>120414097</v>
          </cell>
          <cell r="U215">
            <v>115312844</v>
          </cell>
          <cell r="V215">
            <v>106672945</v>
          </cell>
          <cell r="W215">
            <v>106754501</v>
          </cell>
          <cell r="X215">
            <v>113663372</v>
          </cell>
          <cell r="Y215">
            <v>112893412</v>
          </cell>
          <cell r="Z215">
            <v>130165678</v>
          </cell>
          <cell r="AA215">
            <v>125663344</v>
          </cell>
          <cell r="AB215">
            <v>104995620</v>
          </cell>
          <cell r="AC215">
            <v>108795962</v>
          </cell>
          <cell r="AD215">
            <v>101272906</v>
          </cell>
          <cell r="AE215">
            <v>114013360</v>
          </cell>
          <cell r="AF215">
            <v>128772711</v>
          </cell>
          <cell r="AG215">
            <v>96838891</v>
          </cell>
          <cell r="AI215">
            <v>71858126</v>
          </cell>
        </row>
        <row r="217">
          <cell r="I217">
            <v>785442</v>
          </cell>
          <cell r="J217">
            <v>1072325</v>
          </cell>
          <cell r="K217">
            <v>1627854</v>
          </cell>
          <cell r="L217">
            <v>1737004</v>
          </cell>
          <cell r="M217">
            <v>1926605</v>
          </cell>
          <cell r="N217">
            <v>2192924</v>
          </cell>
          <cell r="O217">
            <v>1149141</v>
          </cell>
          <cell r="P217">
            <v>707537</v>
          </cell>
          <cell r="Q217">
            <v>667603</v>
          </cell>
          <cell r="R217">
            <v>717285</v>
          </cell>
          <cell r="S217">
            <v>860877</v>
          </cell>
          <cell r="T217">
            <v>706425</v>
          </cell>
          <cell r="U217">
            <v>698515</v>
          </cell>
          <cell r="V217">
            <v>916904</v>
          </cell>
          <cell r="W217">
            <v>1115875</v>
          </cell>
          <cell r="X217">
            <v>1506023</v>
          </cell>
          <cell r="Y217">
            <v>1904968</v>
          </cell>
          <cell r="Z217">
            <v>1815087</v>
          </cell>
          <cell r="AA217">
            <v>1204159</v>
          </cell>
          <cell r="AB217">
            <v>801691</v>
          </cell>
          <cell r="AC217">
            <v>666826</v>
          </cell>
          <cell r="AD217">
            <v>844330</v>
          </cell>
          <cell r="AE217">
            <v>771380</v>
          </cell>
          <cell r="AF217">
            <v>656764</v>
          </cell>
          <cell r="AG217">
            <v>662484</v>
          </cell>
          <cell r="AI217">
            <v>1072325</v>
          </cell>
        </row>
        <row r="218">
          <cell r="I218">
            <v>1134702</v>
          </cell>
          <cell r="J218">
            <v>1447186</v>
          </cell>
          <cell r="K218">
            <v>2197994</v>
          </cell>
          <cell r="L218">
            <v>2504847</v>
          </cell>
          <cell r="M218">
            <v>2721542</v>
          </cell>
          <cell r="N218">
            <v>3091731</v>
          </cell>
          <cell r="O218">
            <v>1040473</v>
          </cell>
          <cell r="P218">
            <v>641737</v>
          </cell>
          <cell r="Q218">
            <v>632153</v>
          </cell>
          <cell r="R218">
            <v>658864</v>
          </cell>
          <cell r="S218">
            <v>777850</v>
          </cell>
          <cell r="T218">
            <v>686088</v>
          </cell>
          <cell r="U218">
            <v>617205</v>
          </cell>
          <cell r="V218">
            <v>758446</v>
          </cell>
          <cell r="W218">
            <v>1088753</v>
          </cell>
          <cell r="X218">
            <v>1321231</v>
          </cell>
          <cell r="Y218">
            <v>1858273</v>
          </cell>
          <cell r="Z218">
            <v>1707321</v>
          </cell>
          <cell r="AA218">
            <v>1108627</v>
          </cell>
          <cell r="AB218">
            <v>753706</v>
          </cell>
          <cell r="AC218">
            <v>624482</v>
          </cell>
          <cell r="AD218">
            <v>787028</v>
          </cell>
          <cell r="AE218">
            <v>733955</v>
          </cell>
          <cell r="AF218">
            <v>661851</v>
          </cell>
          <cell r="AG218">
            <v>566306</v>
          </cell>
          <cell r="AI218">
            <v>1447186</v>
          </cell>
        </row>
        <row r="219">
          <cell r="I219">
            <v>1016314</v>
          </cell>
          <cell r="J219">
            <v>1261852</v>
          </cell>
          <cell r="K219">
            <v>1755208</v>
          </cell>
          <cell r="L219">
            <v>2128296</v>
          </cell>
          <cell r="M219">
            <v>2307742</v>
          </cell>
          <cell r="N219">
            <v>2535678</v>
          </cell>
          <cell r="O219">
            <v>658591</v>
          </cell>
          <cell r="P219">
            <v>418442</v>
          </cell>
          <cell r="Q219">
            <v>418134</v>
          </cell>
          <cell r="R219">
            <v>482739</v>
          </cell>
          <cell r="S219">
            <v>519825</v>
          </cell>
          <cell r="T219">
            <v>503762</v>
          </cell>
          <cell r="U219">
            <v>444993</v>
          </cell>
          <cell r="V219">
            <v>494510</v>
          </cell>
          <cell r="W219">
            <v>688639</v>
          </cell>
          <cell r="X219">
            <v>803537</v>
          </cell>
          <cell r="Y219">
            <v>1080727</v>
          </cell>
          <cell r="Z219">
            <v>1081781</v>
          </cell>
          <cell r="AA219">
            <v>673166</v>
          </cell>
          <cell r="AB219">
            <v>456784</v>
          </cell>
          <cell r="AC219">
            <v>424225</v>
          </cell>
          <cell r="AD219">
            <v>524843</v>
          </cell>
          <cell r="AE219">
            <v>471860</v>
          </cell>
          <cell r="AF219">
            <v>476047</v>
          </cell>
          <cell r="AG219">
            <v>377845</v>
          </cell>
          <cell r="AI219">
            <v>1261852</v>
          </cell>
        </row>
        <row r="220">
          <cell r="I220">
            <v>1255407</v>
          </cell>
          <cell r="J220">
            <v>1562240</v>
          </cell>
          <cell r="K220">
            <v>2258658</v>
          </cell>
          <cell r="L220">
            <v>2679702</v>
          </cell>
          <cell r="M220">
            <v>2966487</v>
          </cell>
          <cell r="N220">
            <v>3120554</v>
          </cell>
          <cell r="O220">
            <v>929299</v>
          </cell>
          <cell r="P220">
            <v>518911</v>
          </cell>
          <cell r="Q220">
            <v>532735</v>
          </cell>
          <cell r="R220">
            <v>579422</v>
          </cell>
          <cell r="S220">
            <v>629158</v>
          </cell>
          <cell r="T220">
            <v>630720</v>
          </cell>
          <cell r="U220">
            <v>533568</v>
          </cell>
          <cell r="V220">
            <v>639795</v>
          </cell>
          <cell r="W220">
            <v>893959</v>
          </cell>
          <cell r="X220">
            <v>1043181</v>
          </cell>
          <cell r="Y220">
            <v>1452050</v>
          </cell>
          <cell r="Z220">
            <v>1357494</v>
          </cell>
          <cell r="AA220">
            <v>944988</v>
          </cell>
          <cell r="AB220">
            <v>590824</v>
          </cell>
          <cell r="AC220">
            <v>521785</v>
          </cell>
          <cell r="AD220">
            <v>648247</v>
          </cell>
          <cell r="AE220">
            <v>575555</v>
          </cell>
          <cell r="AF220">
            <v>569772</v>
          </cell>
          <cell r="AG220">
            <v>505700</v>
          </cell>
          <cell r="AI220">
            <v>1562240</v>
          </cell>
        </row>
        <row r="221">
          <cell r="I221">
            <v>1096231</v>
          </cell>
          <cell r="J221">
            <v>1482495</v>
          </cell>
          <cell r="K221">
            <v>2017679</v>
          </cell>
          <cell r="L221">
            <v>2451893</v>
          </cell>
          <cell r="M221">
            <v>2900341</v>
          </cell>
          <cell r="N221">
            <v>2822550</v>
          </cell>
          <cell r="O221">
            <v>1561896</v>
          </cell>
          <cell r="P221">
            <v>832105</v>
          </cell>
          <cell r="Q221">
            <v>806803</v>
          </cell>
          <cell r="R221">
            <v>972186</v>
          </cell>
          <cell r="S221">
            <v>990700</v>
          </cell>
          <cell r="T221">
            <v>948420</v>
          </cell>
          <cell r="U221">
            <v>852655</v>
          </cell>
          <cell r="V221">
            <v>961763</v>
          </cell>
          <cell r="W221">
            <v>1482875</v>
          </cell>
          <cell r="X221">
            <v>1717162</v>
          </cell>
          <cell r="Y221">
            <v>2450051</v>
          </cell>
          <cell r="Z221">
            <v>2289746</v>
          </cell>
          <cell r="AA221">
            <v>1643049</v>
          </cell>
          <cell r="AB221">
            <v>946026</v>
          </cell>
          <cell r="AC221">
            <v>859330</v>
          </cell>
          <cell r="AD221">
            <v>1090945</v>
          </cell>
          <cell r="AE221">
            <v>927389</v>
          </cell>
          <cell r="AF221">
            <v>934883</v>
          </cell>
          <cell r="AG221">
            <v>817751</v>
          </cell>
          <cell r="AI221">
            <v>1482495</v>
          </cell>
        </row>
        <row r="222">
          <cell r="I222">
            <v>1214484</v>
          </cell>
          <cell r="J222">
            <v>1582138</v>
          </cell>
          <cell r="K222">
            <v>2075767</v>
          </cell>
          <cell r="L222">
            <v>2671224</v>
          </cell>
          <cell r="M222">
            <v>3003057</v>
          </cell>
          <cell r="N222">
            <v>3118814</v>
          </cell>
          <cell r="O222">
            <v>1044194</v>
          </cell>
          <cell r="P222">
            <v>612130</v>
          </cell>
          <cell r="Q222">
            <v>548034</v>
          </cell>
          <cell r="R222">
            <v>603658</v>
          </cell>
          <cell r="S222">
            <v>652455</v>
          </cell>
          <cell r="T222">
            <v>657878</v>
          </cell>
          <cell r="U222">
            <v>572266</v>
          </cell>
          <cell r="V222">
            <v>674144</v>
          </cell>
          <cell r="W222">
            <v>953955</v>
          </cell>
          <cell r="X222">
            <v>1113409</v>
          </cell>
          <cell r="Y222">
            <v>1579366</v>
          </cell>
          <cell r="Z222">
            <v>1573170</v>
          </cell>
          <cell r="AA222">
            <v>1104593</v>
          </cell>
          <cell r="AB222">
            <v>638029</v>
          </cell>
          <cell r="AC222">
            <v>564971</v>
          </cell>
          <cell r="AD222">
            <v>683679</v>
          </cell>
          <cell r="AE222">
            <v>612579</v>
          </cell>
          <cell r="AF222">
            <v>582948</v>
          </cell>
          <cell r="AG222">
            <v>542544</v>
          </cell>
          <cell r="AI222">
            <v>1582138</v>
          </cell>
        </row>
        <row r="223">
          <cell r="I223">
            <v>1177510</v>
          </cell>
          <cell r="J223">
            <v>1546394</v>
          </cell>
          <cell r="K223">
            <v>1991725</v>
          </cell>
          <cell r="L223">
            <v>2633944</v>
          </cell>
          <cell r="M223">
            <v>2915612</v>
          </cell>
          <cell r="N223">
            <v>3082510</v>
          </cell>
          <cell r="O223">
            <v>434911</v>
          </cell>
          <cell r="P223">
            <v>279748</v>
          </cell>
          <cell r="Q223">
            <v>244491</v>
          </cell>
          <cell r="R223">
            <v>270978</v>
          </cell>
          <cell r="S223">
            <v>283287</v>
          </cell>
          <cell r="T223">
            <v>308099</v>
          </cell>
          <cell r="U223">
            <v>241622</v>
          </cell>
          <cell r="V223">
            <v>238401</v>
          </cell>
          <cell r="W223">
            <v>388825</v>
          </cell>
          <cell r="X223">
            <v>425076</v>
          </cell>
          <cell r="Y223">
            <v>564987</v>
          </cell>
          <cell r="Z223">
            <v>644901</v>
          </cell>
          <cell r="AA223">
            <v>442055</v>
          </cell>
          <cell r="AB223">
            <v>264979</v>
          </cell>
          <cell r="AC223">
            <v>240039</v>
          </cell>
          <cell r="AD223">
            <v>299506</v>
          </cell>
          <cell r="AE223">
            <v>289194</v>
          </cell>
          <cell r="AF223">
            <v>262927</v>
          </cell>
          <cell r="AG223">
            <v>211179</v>
          </cell>
          <cell r="AI223">
            <v>1546394</v>
          </cell>
        </row>
        <row r="224">
          <cell r="I224">
            <v>1215686</v>
          </cell>
          <cell r="J224">
            <v>1599956</v>
          </cell>
          <cell r="K224">
            <v>2025905</v>
          </cell>
          <cell r="L224">
            <v>2670293</v>
          </cell>
          <cell r="M224">
            <v>3010562</v>
          </cell>
          <cell r="N224">
            <v>3033370</v>
          </cell>
          <cell r="O224">
            <v>1600470</v>
          </cell>
          <cell r="P224">
            <v>787294</v>
          </cell>
          <cell r="Q224">
            <v>695703</v>
          </cell>
          <cell r="R224">
            <v>796703</v>
          </cell>
          <cell r="S224">
            <v>807873</v>
          </cell>
          <cell r="T224">
            <v>863398</v>
          </cell>
          <cell r="U224">
            <v>718310</v>
          </cell>
          <cell r="V224">
            <v>738278</v>
          </cell>
          <cell r="W224">
            <v>1281957</v>
          </cell>
          <cell r="X224">
            <v>1484284</v>
          </cell>
          <cell r="Y224">
            <v>1939504</v>
          </cell>
          <cell r="Z224">
            <v>2083479</v>
          </cell>
          <cell r="AA224">
            <v>1410770</v>
          </cell>
          <cell r="AB224">
            <v>898012</v>
          </cell>
          <cell r="AC224">
            <v>741566</v>
          </cell>
          <cell r="AD224">
            <v>815416</v>
          </cell>
          <cell r="AE224">
            <v>788423</v>
          </cell>
          <cell r="AF224">
            <v>813727</v>
          </cell>
          <cell r="AG224">
            <v>652629</v>
          </cell>
          <cell r="AI224">
            <v>1599956</v>
          </cell>
        </row>
        <row r="225">
          <cell r="I225">
            <v>917532</v>
          </cell>
          <cell r="J225">
            <v>1134063</v>
          </cell>
          <cell r="K225">
            <v>1440489</v>
          </cell>
          <cell r="L225">
            <v>2112918</v>
          </cell>
          <cell r="M225">
            <v>2423809</v>
          </cell>
          <cell r="N225">
            <v>2337108</v>
          </cell>
          <cell r="O225">
            <v>1564506</v>
          </cell>
          <cell r="P225">
            <v>847831</v>
          </cell>
          <cell r="Q225">
            <v>703840</v>
          </cell>
          <cell r="R225">
            <v>817397</v>
          </cell>
          <cell r="S225">
            <v>855821</v>
          </cell>
          <cell r="T225">
            <v>876503</v>
          </cell>
          <cell r="U225">
            <v>830132</v>
          </cell>
          <cell r="V225">
            <v>727078</v>
          </cell>
          <cell r="W225">
            <v>1330764</v>
          </cell>
          <cell r="X225">
            <v>1511404</v>
          </cell>
          <cell r="Y225">
            <v>2199896</v>
          </cell>
          <cell r="Z225">
            <v>2250558</v>
          </cell>
          <cell r="AA225">
            <v>1660657</v>
          </cell>
          <cell r="AB225">
            <v>936586</v>
          </cell>
          <cell r="AC225">
            <v>842230</v>
          </cell>
          <cell r="AD225">
            <v>870602</v>
          </cell>
          <cell r="AE225">
            <v>851795</v>
          </cell>
          <cell r="AF225">
            <v>859545</v>
          </cell>
          <cell r="AG225">
            <v>721908</v>
          </cell>
          <cell r="AI225">
            <v>1134063</v>
          </cell>
        </row>
        <row r="226">
          <cell r="I226">
            <v>1129459</v>
          </cell>
          <cell r="J226">
            <v>1420544</v>
          </cell>
          <cell r="K226">
            <v>1664067</v>
          </cell>
          <cell r="L226">
            <v>2531271</v>
          </cell>
          <cell r="M226">
            <v>2905922</v>
          </cell>
          <cell r="N226">
            <v>2792320</v>
          </cell>
          <cell r="O226">
            <v>2101762</v>
          </cell>
          <cell r="P226">
            <v>449746</v>
          </cell>
          <cell r="Q226">
            <v>333209</v>
          </cell>
          <cell r="R226">
            <v>408396</v>
          </cell>
          <cell r="S226">
            <v>408044</v>
          </cell>
          <cell r="T226">
            <v>431904</v>
          </cell>
          <cell r="U226">
            <v>400826</v>
          </cell>
          <cell r="V226">
            <v>353927</v>
          </cell>
          <cell r="W226">
            <v>627325</v>
          </cell>
          <cell r="X226">
            <v>709144</v>
          </cell>
          <cell r="Y226">
            <v>980563</v>
          </cell>
          <cell r="Z226">
            <v>1079138</v>
          </cell>
          <cell r="AA226">
            <v>760575</v>
          </cell>
          <cell r="AB226">
            <v>456369</v>
          </cell>
          <cell r="AC226">
            <v>368909</v>
          </cell>
          <cell r="AD226">
            <v>445532</v>
          </cell>
          <cell r="AE226">
            <v>417258</v>
          </cell>
          <cell r="AF226">
            <v>422373</v>
          </cell>
          <cell r="AG226">
            <v>362686</v>
          </cell>
          <cell r="AI226">
            <v>1420544</v>
          </cell>
        </row>
        <row r="227">
          <cell r="I227">
            <v>1353309</v>
          </cell>
          <cell r="J227">
            <v>1762012</v>
          </cell>
          <cell r="K227">
            <v>1933390</v>
          </cell>
          <cell r="L227">
            <v>2994693</v>
          </cell>
          <cell r="M227">
            <v>3340017</v>
          </cell>
          <cell r="N227">
            <v>3565208</v>
          </cell>
          <cell r="O227">
            <v>2471921</v>
          </cell>
          <cell r="P227">
            <v>588844</v>
          </cell>
          <cell r="Q227">
            <v>431811</v>
          </cell>
          <cell r="R227">
            <v>494273</v>
          </cell>
          <cell r="S227">
            <v>489587</v>
          </cell>
          <cell r="T227">
            <v>580941</v>
          </cell>
          <cell r="U227">
            <v>457508</v>
          </cell>
          <cell r="V227">
            <v>462729</v>
          </cell>
          <cell r="W227">
            <v>747598</v>
          </cell>
          <cell r="X227">
            <v>780570</v>
          </cell>
          <cell r="Y227">
            <v>1284451</v>
          </cell>
          <cell r="Z227">
            <v>1369581</v>
          </cell>
          <cell r="AA227">
            <v>1019452</v>
          </cell>
          <cell r="AB227">
            <v>581650</v>
          </cell>
          <cell r="AC227">
            <v>490745</v>
          </cell>
          <cell r="AD227">
            <v>509029</v>
          </cell>
          <cell r="AE227">
            <v>553196</v>
          </cell>
          <cell r="AF227">
            <v>472762</v>
          </cell>
          <cell r="AG227">
            <v>434666</v>
          </cell>
          <cell r="AI227">
            <v>1762012</v>
          </cell>
        </row>
        <row r="228">
          <cell r="I228">
            <v>1051017</v>
          </cell>
          <cell r="J228">
            <v>1211374</v>
          </cell>
          <cell r="K228">
            <v>1463967</v>
          </cell>
          <cell r="L228">
            <v>2179755</v>
          </cell>
          <cell r="M228">
            <v>2435614</v>
          </cell>
          <cell r="N228">
            <v>2650724</v>
          </cell>
          <cell r="O228">
            <v>1876973</v>
          </cell>
          <cell r="P228">
            <v>753819</v>
          </cell>
          <cell r="Q228">
            <v>622159</v>
          </cell>
          <cell r="R228">
            <v>673106</v>
          </cell>
          <cell r="S228">
            <v>649636</v>
          </cell>
          <cell r="T228">
            <v>734639</v>
          </cell>
          <cell r="U228">
            <v>622146</v>
          </cell>
          <cell r="V228">
            <v>602207</v>
          </cell>
          <cell r="W228">
            <v>1010587</v>
          </cell>
          <cell r="X228">
            <v>1200584</v>
          </cell>
          <cell r="Y228">
            <v>1614441</v>
          </cell>
          <cell r="Z228">
            <v>1800550</v>
          </cell>
          <cell r="AA228">
            <v>1352358</v>
          </cell>
          <cell r="AB228">
            <v>805785</v>
          </cell>
          <cell r="AC228">
            <v>664245</v>
          </cell>
          <cell r="AD228">
            <v>665449</v>
          </cell>
          <cell r="AE228">
            <v>694108</v>
          </cell>
          <cell r="AF228">
            <v>679687</v>
          </cell>
          <cell r="AG228">
            <v>564742</v>
          </cell>
          <cell r="AI228">
            <v>1211374</v>
          </cell>
        </row>
        <row r="229">
          <cell r="I229">
            <v>1024510</v>
          </cell>
          <cell r="J229">
            <v>1164323</v>
          </cell>
          <cell r="K229">
            <v>1437830</v>
          </cell>
          <cell r="L229">
            <v>2099092</v>
          </cell>
          <cell r="M229">
            <v>2323549</v>
          </cell>
          <cell r="N229">
            <v>2561661</v>
          </cell>
          <cell r="O229">
            <v>1819559</v>
          </cell>
          <cell r="P229">
            <v>751829</v>
          </cell>
          <cell r="Q229">
            <v>623930</v>
          </cell>
          <cell r="R229">
            <v>657095</v>
          </cell>
          <cell r="S229">
            <v>621867</v>
          </cell>
          <cell r="T229">
            <v>731964</v>
          </cell>
          <cell r="U229">
            <v>644001</v>
          </cell>
          <cell r="V229">
            <v>591551</v>
          </cell>
          <cell r="W229">
            <v>968565</v>
          </cell>
          <cell r="X229">
            <v>1139437</v>
          </cell>
          <cell r="Y229">
            <v>1503652</v>
          </cell>
          <cell r="Z229">
            <v>1793839</v>
          </cell>
          <cell r="AA229">
            <v>1307191</v>
          </cell>
          <cell r="AB229">
            <v>834335</v>
          </cell>
          <cell r="AC229">
            <v>665644</v>
          </cell>
          <cell r="AD229">
            <v>694455</v>
          </cell>
          <cell r="AE229">
            <v>672435</v>
          </cell>
          <cell r="AF229">
            <v>714057</v>
          </cell>
          <cell r="AG229">
            <v>606062</v>
          </cell>
          <cell r="AI229">
            <v>1164323</v>
          </cell>
        </row>
        <row r="230">
          <cell r="I230">
            <v>1285590</v>
          </cell>
          <cell r="J230">
            <v>1509095</v>
          </cell>
          <cell r="K230">
            <v>1662064</v>
          </cell>
          <cell r="L230">
            <v>2748352</v>
          </cell>
          <cell r="M230">
            <v>3006597</v>
          </cell>
          <cell r="N230">
            <v>3151260</v>
          </cell>
          <cell r="O230">
            <v>2631157</v>
          </cell>
          <cell r="P230">
            <v>637329</v>
          </cell>
          <cell r="Q230">
            <v>521449</v>
          </cell>
          <cell r="R230">
            <v>581662</v>
          </cell>
          <cell r="S230">
            <v>540497</v>
          </cell>
          <cell r="T230">
            <v>594071</v>
          </cell>
          <cell r="U230">
            <v>544785</v>
          </cell>
          <cell r="V230">
            <v>512354</v>
          </cell>
          <cell r="W230">
            <v>807083</v>
          </cell>
          <cell r="X230">
            <v>925761</v>
          </cell>
          <cell r="Y230">
            <v>1247022</v>
          </cell>
          <cell r="Z230">
            <v>1500182</v>
          </cell>
          <cell r="AA230">
            <v>1133187</v>
          </cell>
          <cell r="AB230">
            <v>656989</v>
          </cell>
          <cell r="AC230">
            <v>587404</v>
          </cell>
          <cell r="AD230">
            <v>541820</v>
          </cell>
          <cell r="AE230">
            <v>571638</v>
          </cell>
          <cell r="AF230">
            <v>628164</v>
          </cell>
          <cell r="AG230">
            <v>509984</v>
          </cell>
          <cell r="AI230">
            <v>1509095</v>
          </cell>
        </row>
        <row r="231">
          <cell r="I231">
            <v>671335</v>
          </cell>
          <cell r="J231">
            <v>742844</v>
          </cell>
          <cell r="K231">
            <v>771650</v>
          </cell>
          <cell r="L231">
            <v>1277239</v>
          </cell>
          <cell r="M231">
            <v>1373258</v>
          </cell>
          <cell r="N231">
            <v>1489155</v>
          </cell>
          <cell r="O231">
            <v>1300261</v>
          </cell>
          <cell r="P231">
            <v>200924</v>
          </cell>
          <cell r="Q231">
            <v>166528</v>
          </cell>
          <cell r="R231">
            <v>172765</v>
          </cell>
          <cell r="S231">
            <v>179410</v>
          </cell>
          <cell r="T231">
            <v>188900</v>
          </cell>
          <cell r="U231">
            <v>179477</v>
          </cell>
          <cell r="V231">
            <v>152314</v>
          </cell>
          <cell r="W231">
            <v>226058</v>
          </cell>
          <cell r="X231">
            <v>285472</v>
          </cell>
          <cell r="Y231">
            <v>389854</v>
          </cell>
          <cell r="Z231">
            <v>466580</v>
          </cell>
          <cell r="AA231">
            <v>345506</v>
          </cell>
          <cell r="AB231">
            <v>203759</v>
          </cell>
          <cell r="AC231">
            <v>169061</v>
          </cell>
          <cell r="AD231">
            <v>167643</v>
          </cell>
          <cell r="AE231">
            <v>179602</v>
          </cell>
          <cell r="AF231">
            <v>176876</v>
          </cell>
          <cell r="AG231">
            <v>156816</v>
          </cell>
          <cell r="AI231">
            <v>742844</v>
          </cell>
        </row>
        <row r="232">
          <cell r="I232">
            <v>1118497</v>
          </cell>
          <cell r="J232">
            <v>1242176</v>
          </cell>
          <cell r="K232">
            <v>1370721</v>
          </cell>
          <cell r="L232">
            <v>2188704</v>
          </cell>
          <cell r="M232">
            <v>2308396</v>
          </cell>
          <cell r="N232">
            <v>2628603</v>
          </cell>
          <cell r="O232">
            <v>2449012</v>
          </cell>
          <cell r="P232">
            <v>675849</v>
          </cell>
          <cell r="Q232">
            <v>549785</v>
          </cell>
          <cell r="R232">
            <v>589738</v>
          </cell>
          <cell r="S232">
            <v>585808</v>
          </cell>
          <cell r="T232">
            <v>672941</v>
          </cell>
          <cell r="U232">
            <v>581082</v>
          </cell>
          <cell r="V232">
            <v>565069</v>
          </cell>
          <cell r="W232">
            <v>759698</v>
          </cell>
          <cell r="X232">
            <v>968152</v>
          </cell>
          <cell r="Y232">
            <v>1336555</v>
          </cell>
          <cell r="Z232">
            <v>1407589</v>
          </cell>
          <cell r="AA232">
            <v>1360526</v>
          </cell>
          <cell r="AB232">
            <v>681351</v>
          </cell>
          <cell r="AC232">
            <v>583768</v>
          </cell>
          <cell r="AD232">
            <v>603785</v>
          </cell>
          <cell r="AE232">
            <v>639317</v>
          </cell>
          <cell r="AF232">
            <v>606688</v>
          </cell>
          <cell r="AG232">
            <v>551232</v>
          </cell>
          <cell r="AI232">
            <v>1242176</v>
          </cell>
        </row>
        <row r="233">
          <cell r="I233">
            <v>734353</v>
          </cell>
          <cell r="J233">
            <v>742864</v>
          </cell>
          <cell r="K233">
            <v>855099</v>
          </cell>
          <cell r="L233">
            <v>1331453</v>
          </cell>
          <cell r="M233">
            <v>1378643</v>
          </cell>
          <cell r="N233">
            <v>1575753</v>
          </cell>
          <cell r="O233">
            <v>1532758</v>
          </cell>
          <cell r="P233">
            <v>181597</v>
          </cell>
          <cell r="Q233">
            <v>164116</v>
          </cell>
          <cell r="R233">
            <v>167202</v>
          </cell>
          <cell r="S233">
            <v>174744</v>
          </cell>
          <cell r="T233">
            <v>193949</v>
          </cell>
          <cell r="U233">
            <v>179719</v>
          </cell>
          <cell r="V233">
            <v>167516</v>
          </cell>
          <cell r="W233">
            <v>188646</v>
          </cell>
          <cell r="X233">
            <v>245575</v>
          </cell>
          <cell r="Y233">
            <v>355109</v>
          </cell>
          <cell r="Z233">
            <v>400596</v>
          </cell>
          <cell r="AA233">
            <v>371582</v>
          </cell>
          <cell r="AB233">
            <v>189734</v>
          </cell>
          <cell r="AC233">
            <v>159303</v>
          </cell>
          <cell r="AD233">
            <v>165456</v>
          </cell>
          <cell r="AE233">
            <v>192755</v>
          </cell>
          <cell r="AF233">
            <v>182600</v>
          </cell>
          <cell r="AG233">
            <v>147652</v>
          </cell>
          <cell r="AI233">
            <v>742864</v>
          </cell>
        </row>
        <row r="234">
          <cell r="I234">
            <v>1257339</v>
          </cell>
          <cell r="J234">
            <v>1201636</v>
          </cell>
          <cell r="K234">
            <v>1277132</v>
          </cell>
          <cell r="L234">
            <v>2345632</v>
          </cell>
          <cell r="M234">
            <v>2372373</v>
          </cell>
          <cell r="N234">
            <v>2342256</v>
          </cell>
          <cell r="O234">
            <v>2808763</v>
          </cell>
          <cell r="P234">
            <v>701980</v>
          </cell>
          <cell r="Q234">
            <v>501000</v>
          </cell>
          <cell r="R234">
            <v>571577</v>
          </cell>
          <cell r="S234">
            <v>540695</v>
          </cell>
          <cell r="T234">
            <v>617581</v>
          </cell>
          <cell r="U234">
            <v>556959</v>
          </cell>
          <cell r="V234">
            <v>499376</v>
          </cell>
          <cell r="W234">
            <v>673708</v>
          </cell>
          <cell r="X234">
            <v>855361</v>
          </cell>
          <cell r="Y234">
            <v>1169676</v>
          </cell>
          <cell r="Z234">
            <v>1359452</v>
          </cell>
          <cell r="AA234">
            <v>1312393</v>
          </cell>
          <cell r="AB234">
            <v>684160</v>
          </cell>
          <cell r="AC234">
            <v>547174</v>
          </cell>
          <cell r="AD234">
            <v>500896</v>
          </cell>
          <cell r="AE234">
            <v>587167</v>
          </cell>
          <cell r="AF234">
            <v>607097</v>
          </cell>
          <cell r="AG234">
            <v>478882</v>
          </cell>
          <cell r="AI234">
            <v>1201636</v>
          </cell>
        </row>
        <row r="235">
          <cell r="I235">
            <v>1147159</v>
          </cell>
          <cell r="J235">
            <v>1085667</v>
          </cell>
          <cell r="K235">
            <v>1320958</v>
          </cell>
          <cell r="L235">
            <v>2452605</v>
          </cell>
          <cell r="M235">
            <v>2449001</v>
          </cell>
          <cell r="N235">
            <v>2648465</v>
          </cell>
          <cell r="O235">
            <v>2938104</v>
          </cell>
          <cell r="P235">
            <v>1127369</v>
          </cell>
          <cell r="Q235">
            <v>720929</v>
          </cell>
          <cell r="R235">
            <v>732905</v>
          </cell>
          <cell r="S235">
            <v>839916</v>
          </cell>
          <cell r="T235">
            <v>830711</v>
          </cell>
          <cell r="U235">
            <v>799463</v>
          </cell>
          <cell r="V235">
            <v>731235</v>
          </cell>
          <cell r="W235">
            <v>998633</v>
          </cell>
          <cell r="X235">
            <v>1255376</v>
          </cell>
          <cell r="Y235">
            <v>1887384</v>
          </cell>
          <cell r="Z235">
            <v>2123348</v>
          </cell>
          <cell r="AA235">
            <v>2177206</v>
          </cell>
          <cell r="AB235">
            <v>1076392</v>
          </cell>
          <cell r="AC235">
            <v>843553</v>
          </cell>
          <cell r="AD235">
            <v>764991</v>
          </cell>
          <cell r="AE235">
            <v>858862</v>
          </cell>
          <cell r="AF235">
            <v>854777</v>
          </cell>
          <cell r="AG235">
            <v>716992</v>
          </cell>
          <cell r="AI235">
            <v>1085667</v>
          </cell>
        </row>
        <row r="236">
          <cell r="I236">
            <v>1958575</v>
          </cell>
          <cell r="J236">
            <v>2045367</v>
          </cell>
          <cell r="K236">
            <v>2323682</v>
          </cell>
          <cell r="L236">
            <v>3879658</v>
          </cell>
          <cell r="M236">
            <v>4016068</v>
          </cell>
          <cell r="N236">
            <v>4158498</v>
          </cell>
          <cell r="O236">
            <v>4857819</v>
          </cell>
          <cell r="P236">
            <v>1986398</v>
          </cell>
          <cell r="Q236">
            <v>1310480</v>
          </cell>
          <cell r="R236">
            <v>1207248</v>
          </cell>
          <cell r="S236">
            <v>1450625</v>
          </cell>
          <cell r="T236">
            <v>1524384</v>
          </cell>
          <cell r="U236">
            <v>1357298</v>
          </cell>
          <cell r="V236">
            <v>1358761</v>
          </cell>
          <cell r="W236">
            <v>1666474</v>
          </cell>
          <cell r="X236">
            <v>2134563</v>
          </cell>
          <cell r="Y236">
            <v>2960603</v>
          </cell>
          <cell r="Z236">
            <v>3310612</v>
          </cell>
          <cell r="AA236">
            <v>3500156</v>
          </cell>
          <cell r="AB236">
            <v>1873009</v>
          </cell>
          <cell r="AC236">
            <v>1469007</v>
          </cell>
          <cell r="AD236">
            <v>1323049</v>
          </cell>
          <cell r="AE236">
            <v>1498896</v>
          </cell>
          <cell r="AF236">
            <v>1475919</v>
          </cell>
          <cell r="AG236">
            <v>1243016</v>
          </cell>
          <cell r="AI236">
            <v>2045367</v>
          </cell>
        </row>
        <row r="238"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-404</v>
          </cell>
          <cell r="N238">
            <v>0</v>
          </cell>
          <cell r="O238">
            <v>209633</v>
          </cell>
          <cell r="P238">
            <v>132279</v>
          </cell>
          <cell r="Q238">
            <v>131303</v>
          </cell>
          <cell r="R238">
            <v>134353</v>
          </cell>
          <cell r="S238">
            <v>167023</v>
          </cell>
          <cell r="T238">
            <v>137090</v>
          </cell>
          <cell r="U238">
            <v>130842</v>
          </cell>
          <cell r="V238">
            <v>171307</v>
          </cell>
          <cell r="W238">
            <v>186642</v>
          </cell>
          <cell r="X238">
            <v>257743</v>
          </cell>
          <cell r="Y238">
            <v>338154</v>
          </cell>
          <cell r="Z238">
            <v>328819</v>
          </cell>
          <cell r="AA238">
            <v>204325</v>
          </cell>
          <cell r="AB238">
            <v>144218</v>
          </cell>
          <cell r="AC238">
            <v>122328</v>
          </cell>
          <cell r="AD238">
            <v>161918</v>
          </cell>
          <cell r="AE238">
            <v>142569</v>
          </cell>
          <cell r="AF238">
            <v>128133</v>
          </cell>
          <cell r="AG238">
            <v>118228</v>
          </cell>
          <cell r="AI238">
            <v>0</v>
          </cell>
        </row>
        <row r="239"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-1353</v>
          </cell>
          <cell r="O239">
            <v>803778</v>
          </cell>
          <cell r="P239">
            <v>503303</v>
          </cell>
          <cell r="Q239">
            <v>481911</v>
          </cell>
          <cell r="R239">
            <v>509198</v>
          </cell>
          <cell r="S239">
            <v>594678</v>
          </cell>
          <cell r="T239">
            <v>547319</v>
          </cell>
          <cell r="U239">
            <v>520278</v>
          </cell>
          <cell r="V239">
            <v>656027</v>
          </cell>
          <cell r="W239">
            <v>827583</v>
          </cell>
          <cell r="X239">
            <v>1071913</v>
          </cell>
          <cell r="Y239">
            <v>1313740</v>
          </cell>
          <cell r="Z239">
            <v>1333192</v>
          </cell>
          <cell r="AA239">
            <v>881053</v>
          </cell>
          <cell r="AB239">
            <v>593396</v>
          </cell>
          <cell r="AC239">
            <v>471072</v>
          </cell>
          <cell r="AD239">
            <v>615079</v>
          </cell>
          <cell r="AE239">
            <v>605100</v>
          </cell>
          <cell r="AF239">
            <v>468751</v>
          </cell>
          <cell r="AG239">
            <v>485552</v>
          </cell>
          <cell r="AI239">
            <v>0</v>
          </cell>
        </row>
        <row r="240"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-195</v>
          </cell>
          <cell r="N240">
            <v>-1373</v>
          </cell>
          <cell r="O240">
            <v>998674</v>
          </cell>
          <cell r="P240">
            <v>592397</v>
          </cell>
          <cell r="Q240">
            <v>588859</v>
          </cell>
          <cell r="R240">
            <v>659974</v>
          </cell>
          <cell r="S240">
            <v>697979</v>
          </cell>
          <cell r="T240">
            <v>657345</v>
          </cell>
          <cell r="U240">
            <v>605196</v>
          </cell>
          <cell r="V240">
            <v>727039</v>
          </cell>
          <cell r="W240">
            <v>991778</v>
          </cell>
          <cell r="X240">
            <v>1188482</v>
          </cell>
          <cell r="Y240">
            <v>1508441</v>
          </cell>
          <cell r="Z240">
            <v>1494803</v>
          </cell>
          <cell r="AA240">
            <v>1004000</v>
          </cell>
          <cell r="AB240">
            <v>684521</v>
          </cell>
          <cell r="AC240">
            <v>591344</v>
          </cell>
          <cell r="AD240">
            <v>716122</v>
          </cell>
          <cell r="AE240">
            <v>667548</v>
          </cell>
          <cell r="AF240">
            <v>620985</v>
          </cell>
          <cell r="AG240">
            <v>569637</v>
          </cell>
          <cell r="AI240">
            <v>0</v>
          </cell>
        </row>
        <row r="241">
          <cell r="I241">
            <v>0</v>
          </cell>
          <cell r="J241">
            <v>-1979</v>
          </cell>
          <cell r="K241">
            <v>0</v>
          </cell>
          <cell r="L241">
            <v>0</v>
          </cell>
          <cell r="M241">
            <v>0</v>
          </cell>
          <cell r="N241">
            <v>-1492</v>
          </cell>
          <cell r="O241">
            <v>1244336</v>
          </cell>
          <cell r="P241">
            <v>705916</v>
          </cell>
          <cell r="Q241">
            <v>707193</v>
          </cell>
          <cell r="R241">
            <v>776802</v>
          </cell>
          <cell r="S241">
            <v>834366</v>
          </cell>
          <cell r="T241">
            <v>854572</v>
          </cell>
          <cell r="U241">
            <v>748003</v>
          </cell>
          <cell r="V241">
            <v>835937</v>
          </cell>
          <cell r="W241">
            <v>1248060</v>
          </cell>
          <cell r="X241">
            <v>1476275</v>
          </cell>
          <cell r="Y241">
            <v>1970133</v>
          </cell>
          <cell r="Z241">
            <v>1851370</v>
          </cell>
          <cell r="AA241">
            <v>1248265</v>
          </cell>
          <cell r="AB241">
            <v>835100</v>
          </cell>
          <cell r="AC241">
            <v>743577</v>
          </cell>
          <cell r="AD241">
            <v>863903</v>
          </cell>
          <cell r="AE241">
            <v>791955</v>
          </cell>
          <cell r="AF241">
            <v>747098</v>
          </cell>
          <cell r="AG241">
            <v>712571</v>
          </cell>
          <cell r="AI241">
            <v>-1979</v>
          </cell>
        </row>
        <row r="242"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483629</v>
          </cell>
          <cell r="P242">
            <v>286728</v>
          </cell>
          <cell r="Q242">
            <v>289906</v>
          </cell>
          <cell r="R242">
            <v>326341</v>
          </cell>
          <cell r="S242">
            <v>344701</v>
          </cell>
          <cell r="T242">
            <v>327827</v>
          </cell>
          <cell r="U242">
            <v>307067</v>
          </cell>
          <cell r="V242">
            <v>342634</v>
          </cell>
          <cell r="W242">
            <v>495271</v>
          </cell>
          <cell r="X242">
            <v>554729</v>
          </cell>
          <cell r="Y242">
            <v>692389</v>
          </cell>
          <cell r="Z242">
            <v>778146</v>
          </cell>
          <cell r="AA242">
            <v>513869</v>
          </cell>
          <cell r="AB242">
            <v>312656</v>
          </cell>
          <cell r="AC242">
            <v>311013</v>
          </cell>
          <cell r="AD242">
            <v>372463</v>
          </cell>
          <cell r="AE242">
            <v>336494</v>
          </cell>
          <cell r="AF242">
            <v>318771</v>
          </cell>
          <cell r="AG242">
            <v>277631</v>
          </cell>
          <cell r="AI242">
            <v>0</v>
          </cell>
        </row>
        <row r="243"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-14</v>
          </cell>
          <cell r="O243">
            <v>1124880</v>
          </cell>
          <cell r="P243">
            <v>683277</v>
          </cell>
          <cell r="Q243">
            <v>661011</v>
          </cell>
          <cell r="R243">
            <v>735148</v>
          </cell>
          <cell r="S243">
            <v>800367</v>
          </cell>
          <cell r="T243">
            <v>810577</v>
          </cell>
          <cell r="U243">
            <v>695938</v>
          </cell>
          <cell r="V243">
            <v>740657</v>
          </cell>
          <cell r="W243">
            <v>1100162</v>
          </cell>
          <cell r="X243">
            <v>1291649</v>
          </cell>
          <cell r="Y243">
            <v>1668965</v>
          </cell>
          <cell r="Z243">
            <v>1748177</v>
          </cell>
          <cell r="AA243">
            <v>1224185</v>
          </cell>
          <cell r="AB243">
            <v>743224</v>
          </cell>
          <cell r="AC243">
            <v>657769</v>
          </cell>
          <cell r="AD243">
            <v>848856</v>
          </cell>
          <cell r="AE243">
            <v>775547</v>
          </cell>
          <cell r="AF243">
            <v>727551</v>
          </cell>
          <cell r="AG243">
            <v>637911</v>
          </cell>
          <cell r="AI243">
            <v>0</v>
          </cell>
        </row>
        <row r="244"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-2830</v>
          </cell>
          <cell r="N244">
            <v>0</v>
          </cell>
          <cell r="O244">
            <v>1665636</v>
          </cell>
          <cell r="P244">
            <v>1018243</v>
          </cell>
          <cell r="Q244">
            <v>909469</v>
          </cell>
          <cell r="R244">
            <v>1028572</v>
          </cell>
          <cell r="S244">
            <v>1049545</v>
          </cell>
          <cell r="T244">
            <v>1147036</v>
          </cell>
          <cell r="U244">
            <v>925282</v>
          </cell>
          <cell r="V244">
            <v>1008736</v>
          </cell>
          <cell r="W244">
            <v>1723836</v>
          </cell>
          <cell r="X244">
            <v>1874176</v>
          </cell>
          <cell r="Y244">
            <v>2467096</v>
          </cell>
          <cell r="Z244">
            <v>2654869</v>
          </cell>
          <cell r="AA244">
            <v>1909572</v>
          </cell>
          <cell r="AB244">
            <v>1102564</v>
          </cell>
          <cell r="AC244">
            <v>964900</v>
          </cell>
          <cell r="AD244">
            <v>1086431</v>
          </cell>
          <cell r="AE244">
            <v>1052381</v>
          </cell>
          <cell r="AF244">
            <v>1003492</v>
          </cell>
          <cell r="AG244">
            <v>915420</v>
          </cell>
          <cell r="AI244">
            <v>0</v>
          </cell>
        </row>
        <row r="245"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-3402</v>
          </cell>
          <cell r="O245">
            <v>581796</v>
          </cell>
          <cell r="P245">
            <v>513974</v>
          </cell>
          <cell r="Q245">
            <v>502267</v>
          </cell>
          <cell r="R245">
            <v>539853</v>
          </cell>
          <cell r="S245">
            <v>561560</v>
          </cell>
          <cell r="T245">
            <v>608768</v>
          </cell>
          <cell r="U245">
            <v>509735</v>
          </cell>
          <cell r="V245">
            <v>545485</v>
          </cell>
          <cell r="W245">
            <v>830535</v>
          </cell>
          <cell r="X245">
            <v>931934</v>
          </cell>
          <cell r="Y245">
            <v>1215789</v>
          </cell>
          <cell r="Z245">
            <v>1408111</v>
          </cell>
          <cell r="AA245">
            <v>945975</v>
          </cell>
          <cell r="AB245">
            <v>607068</v>
          </cell>
          <cell r="AC245">
            <v>530191</v>
          </cell>
          <cell r="AD245">
            <v>577271</v>
          </cell>
          <cell r="AE245">
            <v>562609</v>
          </cell>
          <cell r="AF245">
            <v>573381</v>
          </cell>
          <cell r="AG245">
            <v>474704</v>
          </cell>
          <cell r="AI245">
            <v>0</v>
          </cell>
        </row>
        <row r="246"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154734</v>
          </cell>
          <cell r="P246">
            <v>159447</v>
          </cell>
          <cell r="Q246">
            <v>138055</v>
          </cell>
          <cell r="R246">
            <v>139775</v>
          </cell>
          <cell r="S246">
            <v>147450</v>
          </cell>
          <cell r="T246">
            <v>161349</v>
          </cell>
          <cell r="U246">
            <v>142278</v>
          </cell>
          <cell r="V246">
            <v>143256</v>
          </cell>
          <cell r="W246">
            <v>241660</v>
          </cell>
          <cell r="X246">
            <v>287703</v>
          </cell>
          <cell r="Y246">
            <v>373956</v>
          </cell>
          <cell r="Z246">
            <v>441581</v>
          </cell>
          <cell r="AA246">
            <v>298179</v>
          </cell>
          <cell r="AB246">
            <v>178625</v>
          </cell>
          <cell r="AC246">
            <v>141587</v>
          </cell>
          <cell r="AD246">
            <v>152533</v>
          </cell>
          <cell r="AE246">
            <v>152153</v>
          </cell>
          <cell r="AF246">
            <v>157532</v>
          </cell>
          <cell r="AG246">
            <v>128205</v>
          </cell>
          <cell r="AI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-1163</v>
          </cell>
          <cell r="M247">
            <v>0</v>
          </cell>
          <cell r="N247">
            <v>8</v>
          </cell>
          <cell r="O247">
            <v>186</v>
          </cell>
          <cell r="P247">
            <v>900948</v>
          </cell>
          <cell r="Q247">
            <v>690718</v>
          </cell>
          <cell r="R247">
            <v>779693</v>
          </cell>
          <cell r="S247">
            <v>795600</v>
          </cell>
          <cell r="T247">
            <v>822699</v>
          </cell>
          <cell r="U247">
            <v>771305</v>
          </cell>
          <cell r="V247">
            <v>724234</v>
          </cell>
          <cell r="W247">
            <v>1271090</v>
          </cell>
          <cell r="X247">
            <v>1523616</v>
          </cell>
          <cell r="Y247">
            <v>2024316</v>
          </cell>
          <cell r="Z247">
            <v>2127418</v>
          </cell>
          <cell r="AA247">
            <v>1620248</v>
          </cell>
          <cell r="AB247">
            <v>927628</v>
          </cell>
          <cell r="AC247">
            <v>760970</v>
          </cell>
          <cell r="AD247">
            <v>835909</v>
          </cell>
          <cell r="AE247">
            <v>778756</v>
          </cell>
          <cell r="AF247">
            <v>790631</v>
          </cell>
          <cell r="AG247">
            <v>682962</v>
          </cell>
          <cell r="AI247">
            <v>0</v>
          </cell>
        </row>
        <row r="248"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-942</v>
          </cell>
          <cell r="O248">
            <v>2402</v>
          </cell>
          <cell r="P248">
            <v>1072278</v>
          </cell>
          <cell r="Q248">
            <v>874411</v>
          </cell>
          <cell r="R248">
            <v>906646</v>
          </cell>
          <cell r="S248">
            <v>845397</v>
          </cell>
          <cell r="T248">
            <v>1050930</v>
          </cell>
          <cell r="U248">
            <v>886520</v>
          </cell>
          <cell r="V248">
            <v>866384</v>
          </cell>
          <cell r="W248">
            <v>1446697</v>
          </cell>
          <cell r="X248">
            <v>1691371</v>
          </cell>
          <cell r="Y248">
            <v>2337802</v>
          </cell>
          <cell r="Z248">
            <v>2523007</v>
          </cell>
          <cell r="AA248">
            <v>1890485</v>
          </cell>
          <cell r="AB248">
            <v>1112368</v>
          </cell>
          <cell r="AC248">
            <v>886223</v>
          </cell>
          <cell r="AD248">
            <v>957786</v>
          </cell>
          <cell r="AE248">
            <v>986788</v>
          </cell>
          <cell r="AF248">
            <v>916866</v>
          </cell>
          <cell r="AG248">
            <v>852011</v>
          </cell>
          <cell r="AI248">
            <v>0</v>
          </cell>
        </row>
        <row r="249">
          <cell r="I249">
            <v>0</v>
          </cell>
          <cell r="J249">
            <v>0</v>
          </cell>
          <cell r="K249">
            <v>0</v>
          </cell>
          <cell r="L249">
            <v>-11</v>
          </cell>
          <cell r="M249">
            <v>22</v>
          </cell>
          <cell r="N249">
            <v>0</v>
          </cell>
          <cell r="O249">
            <v>531</v>
          </cell>
          <cell r="P249">
            <v>483025</v>
          </cell>
          <cell r="Q249">
            <v>378885</v>
          </cell>
          <cell r="R249">
            <v>403581</v>
          </cell>
          <cell r="S249">
            <v>416523</v>
          </cell>
          <cell r="T249">
            <v>431265</v>
          </cell>
          <cell r="U249">
            <v>392214</v>
          </cell>
          <cell r="V249">
            <v>396809</v>
          </cell>
          <cell r="W249">
            <v>600579</v>
          </cell>
          <cell r="X249">
            <v>710612</v>
          </cell>
          <cell r="Y249">
            <v>983503</v>
          </cell>
          <cell r="Z249">
            <v>1169821</v>
          </cell>
          <cell r="AA249">
            <v>778324</v>
          </cell>
          <cell r="AB249">
            <v>493481</v>
          </cell>
          <cell r="AC249">
            <v>405142</v>
          </cell>
          <cell r="AD249">
            <v>419560</v>
          </cell>
          <cell r="AE249">
            <v>424662</v>
          </cell>
          <cell r="AF249">
            <v>404581</v>
          </cell>
          <cell r="AG249">
            <v>358744</v>
          </cell>
          <cell r="AI249">
            <v>0</v>
          </cell>
        </row>
        <row r="250"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-823</v>
          </cell>
          <cell r="O250">
            <v>1132</v>
          </cell>
          <cell r="P250">
            <v>455976</v>
          </cell>
          <cell r="Q250">
            <v>422243</v>
          </cell>
          <cell r="R250">
            <v>401800</v>
          </cell>
          <cell r="S250">
            <v>396140</v>
          </cell>
          <cell r="T250">
            <v>447110</v>
          </cell>
          <cell r="U250">
            <v>391814</v>
          </cell>
          <cell r="V250">
            <v>394980</v>
          </cell>
          <cell r="W250">
            <v>588653</v>
          </cell>
          <cell r="X250">
            <v>697330</v>
          </cell>
          <cell r="Y250">
            <v>919330</v>
          </cell>
          <cell r="Z250">
            <v>1088506</v>
          </cell>
          <cell r="AA250">
            <v>730587</v>
          </cell>
          <cell r="AB250">
            <v>493012</v>
          </cell>
          <cell r="AC250">
            <v>383769</v>
          </cell>
          <cell r="AD250">
            <v>400794</v>
          </cell>
          <cell r="AE250">
            <v>409650</v>
          </cell>
          <cell r="AF250">
            <v>393088</v>
          </cell>
          <cell r="AG250">
            <v>355904</v>
          </cell>
          <cell r="AI250">
            <v>0</v>
          </cell>
        </row>
        <row r="251"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38</v>
          </cell>
          <cell r="O251">
            <v>0</v>
          </cell>
          <cell r="P251">
            <v>865781</v>
          </cell>
          <cell r="Q251">
            <v>720267</v>
          </cell>
          <cell r="R251">
            <v>776581</v>
          </cell>
          <cell r="S251">
            <v>722006</v>
          </cell>
          <cell r="T251">
            <v>787999</v>
          </cell>
          <cell r="U251">
            <v>738616</v>
          </cell>
          <cell r="V251">
            <v>668770</v>
          </cell>
          <cell r="W251">
            <v>1137339</v>
          </cell>
          <cell r="X251">
            <v>1379993</v>
          </cell>
          <cell r="Y251">
            <v>1886364</v>
          </cell>
          <cell r="Z251">
            <v>2170827</v>
          </cell>
          <cell r="AA251">
            <v>1688725</v>
          </cell>
          <cell r="AB251">
            <v>938500</v>
          </cell>
          <cell r="AC251">
            <v>818107</v>
          </cell>
          <cell r="AD251">
            <v>748951</v>
          </cell>
          <cell r="AE251">
            <v>773452</v>
          </cell>
          <cell r="AF251">
            <v>789824</v>
          </cell>
          <cell r="AG251">
            <v>684132</v>
          </cell>
          <cell r="AI251">
            <v>0</v>
          </cell>
        </row>
        <row r="252"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-1</v>
          </cell>
          <cell r="N252">
            <v>-890</v>
          </cell>
          <cell r="O252">
            <v>561</v>
          </cell>
          <cell r="P252">
            <v>550470</v>
          </cell>
          <cell r="Q252">
            <v>460406</v>
          </cell>
          <cell r="R252">
            <v>496786</v>
          </cell>
          <cell r="S252">
            <v>505756</v>
          </cell>
          <cell r="T252">
            <v>514854</v>
          </cell>
          <cell r="U252">
            <v>517004</v>
          </cell>
          <cell r="V252">
            <v>435360</v>
          </cell>
          <cell r="W252">
            <v>634854</v>
          </cell>
          <cell r="X252">
            <v>810370</v>
          </cell>
          <cell r="Y252">
            <v>1063144</v>
          </cell>
          <cell r="Z252">
            <v>1271552</v>
          </cell>
          <cell r="AA252">
            <v>943795</v>
          </cell>
          <cell r="AB252">
            <v>588207</v>
          </cell>
          <cell r="AC252">
            <v>493896</v>
          </cell>
          <cell r="AD252">
            <v>501953</v>
          </cell>
          <cell r="AE252">
            <v>532526</v>
          </cell>
          <cell r="AF252">
            <v>527901</v>
          </cell>
          <cell r="AG252">
            <v>455624</v>
          </cell>
          <cell r="AI252">
            <v>0</v>
          </cell>
        </row>
        <row r="253"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-799</v>
          </cell>
          <cell r="N253">
            <v>0</v>
          </cell>
          <cell r="O253">
            <v>2472</v>
          </cell>
          <cell r="P253">
            <v>649995</v>
          </cell>
          <cell r="Q253">
            <v>523254</v>
          </cell>
          <cell r="R253">
            <v>560249</v>
          </cell>
          <cell r="S253">
            <v>566867</v>
          </cell>
          <cell r="T253">
            <v>605919</v>
          </cell>
          <cell r="U253">
            <v>564094</v>
          </cell>
          <cell r="V253">
            <v>538194</v>
          </cell>
          <cell r="W253">
            <v>729078</v>
          </cell>
          <cell r="X253">
            <v>949347</v>
          </cell>
          <cell r="Y253">
            <v>1278292</v>
          </cell>
          <cell r="Z253">
            <v>1435009</v>
          </cell>
          <cell r="AA253">
            <v>1254071</v>
          </cell>
          <cell r="AB253">
            <v>710157</v>
          </cell>
          <cell r="AC253">
            <v>586552</v>
          </cell>
          <cell r="AD253">
            <v>580217</v>
          </cell>
          <cell r="AE253">
            <v>625860</v>
          </cell>
          <cell r="AF253">
            <v>611319</v>
          </cell>
          <cell r="AG253">
            <v>513989</v>
          </cell>
          <cell r="AI253">
            <v>0</v>
          </cell>
        </row>
        <row r="254"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-5897</v>
          </cell>
          <cell r="N254">
            <v>-3375</v>
          </cell>
          <cell r="O254">
            <v>-1229</v>
          </cell>
          <cell r="P254">
            <v>624745</v>
          </cell>
          <cell r="Q254">
            <v>517452</v>
          </cell>
          <cell r="R254">
            <v>524695</v>
          </cell>
          <cell r="S254">
            <v>534446</v>
          </cell>
          <cell r="T254">
            <v>617033</v>
          </cell>
          <cell r="U254">
            <v>494797</v>
          </cell>
          <cell r="V254">
            <v>526894</v>
          </cell>
          <cell r="W254">
            <v>685500</v>
          </cell>
          <cell r="X254">
            <v>872529</v>
          </cell>
          <cell r="Y254">
            <v>1191667</v>
          </cell>
          <cell r="Z254">
            <v>1336228</v>
          </cell>
          <cell r="AA254">
            <v>1264505</v>
          </cell>
          <cell r="AB254">
            <v>667833</v>
          </cell>
          <cell r="AC254">
            <v>584662</v>
          </cell>
          <cell r="AD254">
            <v>509606</v>
          </cell>
          <cell r="AE254">
            <v>601733</v>
          </cell>
          <cell r="AF254">
            <v>589553</v>
          </cell>
          <cell r="AG254">
            <v>490864</v>
          </cell>
          <cell r="AI254">
            <v>0</v>
          </cell>
        </row>
        <row r="255">
          <cell r="I255">
            <v>0</v>
          </cell>
          <cell r="J255">
            <v>58</v>
          </cell>
          <cell r="K255">
            <v>62</v>
          </cell>
          <cell r="L255">
            <v>72</v>
          </cell>
          <cell r="M255">
            <v>0</v>
          </cell>
          <cell r="N255">
            <v>0</v>
          </cell>
          <cell r="O255">
            <v>-3061</v>
          </cell>
          <cell r="P255">
            <v>819928</v>
          </cell>
          <cell r="Q255">
            <v>610156</v>
          </cell>
          <cell r="R255">
            <v>667943</v>
          </cell>
          <cell r="S255">
            <v>662160</v>
          </cell>
          <cell r="T255">
            <v>720061</v>
          </cell>
          <cell r="U255">
            <v>704140</v>
          </cell>
          <cell r="V255">
            <v>633068</v>
          </cell>
          <cell r="W255">
            <v>812041</v>
          </cell>
          <cell r="X255">
            <v>1022334</v>
          </cell>
          <cell r="Y255">
            <v>1367148</v>
          </cell>
          <cell r="Z255">
            <v>1527867</v>
          </cell>
          <cell r="AA255">
            <v>1538871</v>
          </cell>
          <cell r="AB255">
            <v>859542</v>
          </cell>
          <cell r="AC255">
            <v>704517</v>
          </cell>
          <cell r="AD255">
            <v>640672</v>
          </cell>
          <cell r="AE255">
            <v>715600</v>
          </cell>
          <cell r="AF255">
            <v>711172</v>
          </cell>
          <cell r="AG255">
            <v>599263</v>
          </cell>
          <cell r="AI255">
            <v>58</v>
          </cell>
        </row>
        <row r="256">
          <cell r="I256">
            <v>0</v>
          </cell>
          <cell r="J256">
            <v>0</v>
          </cell>
          <cell r="K256">
            <v>0</v>
          </cell>
          <cell r="L256">
            <v>-735</v>
          </cell>
          <cell r="M256">
            <v>0</v>
          </cell>
          <cell r="N256">
            <v>-2965</v>
          </cell>
          <cell r="O256">
            <v>1053</v>
          </cell>
          <cell r="P256">
            <v>474252</v>
          </cell>
          <cell r="Q256">
            <v>355399</v>
          </cell>
          <cell r="R256">
            <v>328402</v>
          </cell>
          <cell r="S256">
            <v>392072</v>
          </cell>
          <cell r="T256">
            <v>361954</v>
          </cell>
          <cell r="U256">
            <v>351859</v>
          </cell>
          <cell r="V256">
            <v>380927</v>
          </cell>
          <cell r="W256">
            <v>466181</v>
          </cell>
          <cell r="X256">
            <v>602766</v>
          </cell>
          <cell r="Y256">
            <v>858539</v>
          </cell>
          <cell r="Z256">
            <v>940509</v>
          </cell>
          <cell r="AA256">
            <v>957121</v>
          </cell>
          <cell r="AB256">
            <v>502410</v>
          </cell>
          <cell r="AC256">
            <v>407644</v>
          </cell>
          <cell r="AD256">
            <v>319207</v>
          </cell>
          <cell r="AE256">
            <v>401607</v>
          </cell>
          <cell r="AF256">
            <v>364442</v>
          </cell>
          <cell r="AG256">
            <v>330811</v>
          </cell>
          <cell r="AI256">
            <v>0</v>
          </cell>
        </row>
        <row r="257"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-1001</v>
          </cell>
          <cell r="O257">
            <v>-3621</v>
          </cell>
          <cell r="P257">
            <v>862146</v>
          </cell>
          <cell r="Q257">
            <v>600578</v>
          </cell>
          <cell r="R257">
            <v>593373</v>
          </cell>
          <cell r="S257">
            <v>640785</v>
          </cell>
          <cell r="T257">
            <v>692655</v>
          </cell>
          <cell r="U257">
            <v>604392</v>
          </cell>
          <cell r="V257">
            <v>629634</v>
          </cell>
          <cell r="W257">
            <v>766187</v>
          </cell>
          <cell r="X257">
            <v>946872</v>
          </cell>
          <cell r="Y257">
            <v>1286453</v>
          </cell>
          <cell r="Z257">
            <v>1570847</v>
          </cell>
          <cell r="AA257">
            <v>1626408</v>
          </cell>
          <cell r="AB257">
            <v>868804</v>
          </cell>
          <cell r="AC257">
            <v>662860</v>
          </cell>
          <cell r="AD257">
            <v>655734</v>
          </cell>
          <cell r="AE257">
            <v>689509</v>
          </cell>
          <cell r="AF257">
            <v>684737</v>
          </cell>
          <cell r="AG257">
            <v>601315</v>
          </cell>
          <cell r="AI257">
            <v>0</v>
          </cell>
        </row>
        <row r="259">
          <cell r="I259">
            <v>0</v>
          </cell>
          <cell r="J259">
            <v>194</v>
          </cell>
          <cell r="K259">
            <v>119</v>
          </cell>
          <cell r="L259">
            <v>0</v>
          </cell>
          <cell r="M259">
            <v>0</v>
          </cell>
          <cell r="N259">
            <v>0</v>
          </cell>
          <cell r="O259">
            <v>77714</v>
          </cell>
          <cell r="P259">
            <v>69711</v>
          </cell>
          <cell r="Q259">
            <v>66493</v>
          </cell>
          <cell r="R259">
            <v>76524</v>
          </cell>
          <cell r="S259">
            <v>80197</v>
          </cell>
          <cell r="T259">
            <v>68129</v>
          </cell>
          <cell r="U259">
            <v>76488</v>
          </cell>
          <cell r="V259">
            <v>78491</v>
          </cell>
          <cell r="W259">
            <v>75517</v>
          </cell>
          <cell r="X259">
            <v>91182</v>
          </cell>
          <cell r="Y259">
            <v>105116</v>
          </cell>
          <cell r="Z259">
            <v>106091</v>
          </cell>
          <cell r="AA259">
            <v>86879</v>
          </cell>
          <cell r="AB259">
            <v>70136</v>
          </cell>
          <cell r="AC259">
            <v>76377</v>
          </cell>
          <cell r="AD259">
            <v>88400</v>
          </cell>
          <cell r="AE259">
            <v>82810</v>
          </cell>
          <cell r="AF259">
            <v>71952</v>
          </cell>
          <cell r="AG259">
            <v>76009</v>
          </cell>
          <cell r="AI259">
            <v>194</v>
          </cell>
        </row>
        <row r="260"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-60</v>
          </cell>
          <cell r="O260">
            <v>39660</v>
          </cell>
          <cell r="P260">
            <v>42301</v>
          </cell>
          <cell r="Q260">
            <v>43489</v>
          </cell>
          <cell r="R260">
            <v>45711</v>
          </cell>
          <cell r="S260">
            <v>52705</v>
          </cell>
          <cell r="T260">
            <v>47301</v>
          </cell>
          <cell r="U260">
            <v>45069</v>
          </cell>
          <cell r="V260">
            <v>42541</v>
          </cell>
          <cell r="W260">
            <v>46258</v>
          </cell>
          <cell r="X260">
            <v>48500</v>
          </cell>
          <cell r="Y260">
            <v>62192</v>
          </cell>
          <cell r="Z260">
            <v>65566</v>
          </cell>
          <cell r="AA260">
            <v>48905</v>
          </cell>
          <cell r="AB260">
            <v>42449</v>
          </cell>
          <cell r="AC260">
            <v>44985</v>
          </cell>
          <cell r="AD260">
            <v>53117</v>
          </cell>
          <cell r="AE260">
            <v>45908</v>
          </cell>
          <cell r="AF260">
            <v>52256</v>
          </cell>
          <cell r="AG260">
            <v>42221</v>
          </cell>
          <cell r="AI260">
            <v>0</v>
          </cell>
        </row>
        <row r="261"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-51</v>
          </cell>
          <cell r="O261">
            <v>293396</v>
          </cell>
          <cell r="P261">
            <v>258024</v>
          </cell>
          <cell r="Q261">
            <v>295214</v>
          </cell>
          <cell r="R261">
            <v>282790</v>
          </cell>
          <cell r="S261">
            <v>264545</v>
          </cell>
          <cell r="T261">
            <v>275765</v>
          </cell>
          <cell r="U261">
            <v>247762</v>
          </cell>
          <cell r="V261">
            <v>281274</v>
          </cell>
          <cell r="W261">
            <v>273435</v>
          </cell>
          <cell r="X261">
            <v>280373</v>
          </cell>
          <cell r="Y261">
            <v>319308</v>
          </cell>
          <cell r="Z261">
            <v>299466</v>
          </cell>
          <cell r="AA261">
            <v>273387</v>
          </cell>
          <cell r="AB261">
            <v>249883</v>
          </cell>
          <cell r="AC261">
            <v>243573</v>
          </cell>
          <cell r="AD261">
            <v>268024</v>
          </cell>
          <cell r="AE261">
            <v>258762</v>
          </cell>
          <cell r="AF261">
            <v>261501</v>
          </cell>
          <cell r="AG261">
            <v>220337</v>
          </cell>
          <cell r="AI261">
            <v>0</v>
          </cell>
        </row>
        <row r="262"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-36</v>
          </cell>
          <cell r="N262">
            <v>0</v>
          </cell>
          <cell r="O262">
            <v>84277</v>
          </cell>
          <cell r="P262">
            <v>64302</v>
          </cell>
          <cell r="Q262">
            <v>71610</v>
          </cell>
          <cell r="R262">
            <v>89484</v>
          </cell>
          <cell r="S262">
            <v>89314</v>
          </cell>
          <cell r="T262">
            <v>89918</v>
          </cell>
          <cell r="U262">
            <v>69367</v>
          </cell>
          <cell r="V262">
            <v>78335</v>
          </cell>
          <cell r="W262">
            <v>86227</v>
          </cell>
          <cell r="X262">
            <v>91630</v>
          </cell>
          <cell r="Y262">
            <v>124079</v>
          </cell>
          <cell r="Z262">
            <v>112158</v>
          </cell>
          <cell r="AA262">
            <v>85570</v>
          </cell>
          <cell r="AB262">
            <v>77984</v>
          </cell>
          <cell r="AC262">
            <v>67166</v>
          </cell>
          <cell r="AD262">
            <v>78231</v>
          </cell>
          <cell r="AE262">
            <v>70001</v>
          </cell>
          <cell r="AF262">
            <v>77463</v>
          </cell>
          <cell r="AG262">
            <v>72847</v>
          </cell>
          <cell r="AI262">
            <v>0</v>
          </cell>
        </row>
        <row r="263"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-556</v>
          </cell>
          <cell r="O263">
            <v>129774</v>
          </cell>
          <cell r="P263">
            <v>92861</v>
          </cell>
          <cell r="Q263">
            <v>98770</v>
          </cell>
          <cell r="R263">
            <v>120489</v>
          </cell>
          <cell r="S263">
            <v>99311</v>
          </cell>
          <cell r="T263">
            <v>102477</v>
          </cell>
          <cell r="U263">
            <v>108316</v>
          </cell>
          <cell r="V263">
            <v>98166</v>
          </cell>
          <cell r="W263">
            <v>110807</v>
          </cell>
          <cell r="X263">
            <v>130929</v>
          </cell>
          <cell r="Y263">
            <v>159672</v>
          </cell>
          <cell r="Z263">
            <v>167660</v>
          </cell>
          <cell r="AA263">
            <v>116181</v>
          </cell>
          <cell r="AB263">
            <v>87650</v>
          </cell>
          <cell r="AC263">
            <v>101576</v>
          </cell>
          <cell r="AD263">
            <v>106197</v>
          </cell>
          <cell r="AE263">
            <v>99519</v>
          </cell>
          <cell r="AF263">
            <v>101522</v>
          </cell>
          <cell r="AG263">
            <v>101747</v>
          </cell>
          <cell r="AI263">
            <v>0</v>
          </cell>
        </row>
        <row r="264"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255691</v>
          </cell>
          <cell r="P264">
            <v>190037</v>
          </cell>
          <cell r="Q264">
            <v>225200</v>
          </cell>
          <cell r="R264">
            <v>225200</v>
          </cell>
          <cell r="S264">
            <v>238967</v>
          </cell>
          <cell r="T264">
            <v>235696</v>
          </cell>
          <cell r="U264">
            <v>255104</v>
          </cell>
          <cell r="V264">
            <v>207773</v>
          </cell>
          <cell r="W264">
            <v>271330</v>
          </cell>
          <cell r="X264">
            <v>311315</v>
          </cell>
          <cell r="Y264">
            <v>362489</v>
          </cell>
          <cell r="Z264">
            <v>382346</v>
          </cell>
          <cell r="AA264">
            <v>269504</v>
          </cell>
          <cell r="AB264">
            <v>221884</v>
          </cell>
          <cell r="AC264">
            <v>227903</v>
          </cell>
          <cell r="AD264">
            <v>274642</v>
          </cell>
          <cell r="AE264">
            <v>254349</v>
          </cell>
          <cell r="AF264">
            <v>249004</v>
          </cell>
          <cell r="AG264">
            <v>226178</v>
          </cell>
          <cell r="AI264">
            <v>0</v>
          </cell>
        </row>
        <row r="265">
          <cell r="I265">
            <v>0</v>
          </cell>
          <cell r="J265">
            <v>0</v>
          </cell>
          <cell r="K265">
            <v>0</v>
          </cell>
          <cell r="L265">
            <v>-170</v>
          </cell>
          <cell r="M265">
            <v>-41</v>
          </cell>
          <cell r="N265">
            <v>-324</v>
          </cell>
          <cell r="O265">
            <v>812385</v>
          </cell>
          <cell r="P265">
            <v>769558</v>
          </cell>
          <cell r="Q265">
            <v>714911</v>
          </cell>
          <cell r="R265">
            <v>838713</v>
          </cell>
          <cell r="S265">
            <v>772316</v>
          </cell>
          <cell r="T265">
            <v>794812</v>
          </cell>
          <cell r="U265">
            <v>773263</v>
          </cell>
          <cell r="V265">
            <v>746984</v>
          </cell>
          <cell r="W265">
            <v>853317</v>
          </cell>
          <cell r="X265">
            <v>596009</v>
          </cell>
          <cell r="Y265">
            <v>191567</v>
          </cell>
          <cell r="Z265">
            <v>490510</v>
          </cell>
          <cell r="AA265">
            <v>420541</v>
          </cell>
          <cell r="AB265">
            <v>507553</v>
          </cell>
          <cell r="AC265">
            <v>854520</v>
          </cell>
          <cell r="AD265">
            <v>823364</v>
          </cell>
          <cell r="AE265">
            <v>235261</v>
          </cell>
          <cell r="AF265">
            <v>474310</v>
          </cell>
          <cell r="AG265">
            <v>272717</v>
          </cell>
          <cell r="AI265">
            <v>0</v>
          </cell>
        </row>
        <row r="266">
          <cell r="I266">
            <v>0</v>
          </cell>
          <cell r="J266">
            <v>33</v>
          </cell>
          <cell r="K266">
            <v>14</v>
          </cell>
          <cell r="L266">
            <v>0</v>
          </cell>
          <cell r="M266">
            <v>0</v>
          </cell>
          <cell r="N266">
            <v>-1015</v>
          </cell>
          <cell r="O266">
            <v>74635</v>
          </cell>
          <cell r="P266">
            <v>68984</v>
          </cell>
          <cell r="Q266">
            <v>64925</v>
          </cell>
          <cell r="R266">
            <v>76765</v>
          </cell>
          <cell r="S266">
            <v>77050</v>
          </cell>
          <cell r="T266">
            <v>86048</v>
          </cell>
          <cell r="U266">
            <v>71576</v>
          </cell>
          <cell r="V266">
            <v>69088</v>
          </cell>
          <cell r="W266">
            <v>101448</v>
          </cell>
          <cell r="X266">
            <v>101942</v>
          </cell>
          <cell r="Y266">
            <v>156232</v>
          </cell>
          <cell r="Z266">
            <v>131159</v>
          </cell>
          <cell r="AA266">
            <v>117436</v>
          </cell>
          <cell r="AB266">
            <v>132600</v>
          </cell>
          <cell r="AC266">
            <v>100995</v>
          </cell>
          <cell r="AD266">
            <v>84470</v>
          </cell>
          <cell r="AE266">
            <v>83385</v>
          </cell>
          <cell r="AF266">
            <v>75282</v>
          </cell>
          <cell r="AG266">
            <v>72505</v>
          </cell>
          <cell r="AI266">
            <v>33</v>
          </cell>
        </row>
        <row r="267"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84036</v>
          </cell>
          <cell r="P267">
            <v>89814</v>
          </cell>
          <cell r="Q267">
            <v>90312</v>
          </cell>
          <cell r="R267">
            <v>88874</v>
          </cell>
          <cell r="S267">
            <v>91979</v>
          </cell>
          <cell r="T267">
            <v>92059</v>
          </cell>
          <cell r="U267">
            <v>90940</v>
          </cell>
          <cell r="V267">
            <v>84373</v>
          </cell>
          <cell r="W267">
            <v>97157</v>
          </cell>
          <cell r="X267">
            <v>124763</v>
          </cell>
          <cell r="Y267">
            <v>159865</v>
          </cell>
          <cell r="Z267">
            <v>187173</v>
          </cell>
          <cell r="AA267">
            <v>115688</v>
          </cell>
          <cell r="AB267">
            <v>82003</v>
          </cell>
          <cell r="AC267">
            <v>88374</v>
          </cell>
          <cell r="AD267">
            <v>93701</v>
          </cell>
          <cell r="AE267">
            <v>87354</v>
          </cell>
          <cell r="AF267">
            <v>99944</v>
          </cell>
          <cell r="AG267">
            <v>84872</v>
          </cell>
          <cell r="AI267">
            <v>0</v>
          </cell>
        </row>
        <row r="268"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-110</v>
          </cell>
          <cell r="P268">
            <v>60874</v>
          </cell>
          <cell r="Q268">
            <v>60672</v>
          </cell>
          <cell r="R268">
            <v>101095</v>
          </cell>
          <cell r="S268">
            <v>106338</v>
          </cell>
          <cell r="T268">
            <v>77284</v>
          </cell>
          <cell r="U268">
            <v>78712</v>
          </cell>
          <cell r="V268">
            <v>65422</v>
          </cell>
          <cell r="W268">
            <v>81763</v>
          </cell>
          <cell r="X268">
            <v>90753</v>
          </cell>
          <cell r="Y268">
            <v>109240</v>
          </cell>
          <cell r="Z268">
            <v>111987</v>
          </cell>
          <cell r="AA268">
            <v>85844</v>
          </cell>
          <cell r="AB268">
            <v>71082</v>
          </cell>
          <cell r="AC268">
            <v>66046</v>
          </cell>
          <cell r="AD268">
            <v>75187</v>
          </cell>
          <cell r="AE268">
            <v>71620</v>
          </cell>
          <cell r="AF268">
            <v>74505</v>
          </cell>
          <cell r="AG268">
            <v>64832</v>
          </cell>
          <cell r="AI268">
            <v>0</v>
          </cell>
        </row>
        <row r="269"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163219</v>
          </cell>
          <cell r="Q269">
            <v>157623</v>
          </cell>
          <cell r="R269">
            <v>171844</v>
          </cell>
          <cell r="S269">
            <v>171000</v>
          </cell>
          <cell r="T269">
            <v>171055</v>
          </cell>
          <cell r="U269">
            <v>166006</v>
          </cell>
          <cell r="V269">
            <v>154018</v>
          </cell>
          <cell r="W269">
            <v>189295</v>
          </cell>
          <cell r="X269">
            <v>232400</v>
          </cell>
          <cell r="Y269">
            <v>260270</v>
          </cell>
          <cell r="Z269">
            <v>268468</v>
          </cell>
          <cell r="AA269">
            <v>204246</v>
          </cell>
          <cell r="AB269">
            <v>158078</v>
          </cell>
          <cell r="AC269">
            <v>143616</v>
          </cell>
          <cell r="AD269">
            <v>164518</v>
          </cell>
          <cell r="AE269">
            <v>161818</v>
          </cell>
          <cell r="AF269">
            <v>143609</v>
          </cell>
          <cell r="AG269">
            <v>139369</v>
          </cell>
          <cell r="AI269">
            <v>0</v>
          </cell>
        </row>
        <row r="270"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126363</v>
          </cell>
          <cell r="Q270">
            <v>119487</v>
          </cell>
          <cell r="R270">
            <v>131451</v>
          </cell>
          <cell r="S270">
            <v>131084</v>
          </cell>
          <cell r="T270">
            <v>163876</v>
          </cell>
          <cell r="U270">
            <v>149983</v>
          </cell>
          <cell r="V270">
            <v>145423</v>
          </cell>
          <cell r="W270">
            <v>167598</v>
          </cell>
          <cell r="X270">
            <v>155499</v>
          </cell>
          <cell r="Y270">
            <v>165210</v>
          </cell>
          <cell r="Z270">
            <v>183848</v>
          </cell>
          <cell r="AA270">
            <v>153512</v>
          </cell>
          <cell r="AB270">
            <v>144234</v>
          </cell>
          <cell r="AC270">
            <v>147378</v>
          </cell>
          <cell r="AD270">
            <v>140568</v>
          </cell>
          <cell r="AE270">
            <v>144539</v>
          </cell>
          <cell r="AF270">
            <v>151792</v>
          </cell>
          <cell r="AG270">
            <v>128900</v>
          </cell>
          <cell r="AI270">
            <v>0</v>
          </cell>
        </row>
        <row r="271">
          <cell r="I271">
            <v>0</v>
          </cell>
          <cell r="J271">
            <v>13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-101</v>
          </cell>
          <cell r="P271">
            <v>155374</v>
          </cell>
          <cell r="Q271">
            <v>151226</v>
          </cell>
          <cell r="R271">
            <v>156095</v>
          </cell>
          <cell r="S271">
            <v>154645</v>
          </cell>
          <cell r="T271">
            <v>164632</v>
          </cell>
          <cell r="U271">
            <v>148209</v>
          </cell>
          <cell r="V271">
            <v>153537</v>
          </cell>
          <cell r="W271">
            <v>168423</v>
          </cell>
          <cell r="X271">
            <v>165886</v>
          </cell>
          <cell r="Y271">
            <v>124459</v>
          </cell>
          <cell r="Z271">
            <v>283807</v>
          </cell>
          <cell r="AA271">
            <v>173928</v>
          </cell>
          <cell r="AB271">
            <v>144888</v>
          </cell>
          <cell r="AC271">
            <v>126463</v>
          </cell>
          <cell r="AD271">
            <v>142164</v>
          </cell>
          <cell r="AE271">
            <v>137050</v>
          </cell>
          <cell r="AF271">
            <v>134849</v>
          </cell>
          <cell r="AG271">
            <v>132599</v>
          </cell>
          <cell r="AI271">
            <v>13</v>
          </cell>
        </row>
        <row r="272">
          <cell r="I272">
            <v>-126</v>
          </cell>
          <cell r="J272">
            <v>0</v>
          </cell>
          <cell r="K272">
            <v>0</v>
          </cell>
          <cell r="L272">
            <v>0</v>
          </cell>
          <cell r="M272">
            <v>-10</v>
          </cell>
          <cell r="N272">
            <v>0</v>
          </cell>
          <cell r="O272">
            <v>0</v>
          </cell>
          <cell r="P272">
            <v>130910</v>
          </cell>
          <cell r="Q272">
            <v>121821</v>
          </cell>
          <cell r="R272">
            <v>148266</v>
          </cell>
          <cell r="S272">
            <v>147098</v>
          </cell>
          <cell r="T272">
            <v>158004</v>
          </cell>
          <cell r="U272">
            <v>150038</v>
          </cell>
          <cell r="V272">
            <v>133288</v>
          </cell>
          <cell r="W272">
            <v>175280</v>
          </cell>
          <cell r="X272">
            <v>185141</v>
          </cell>
          <cell r="Y272">
            <v>228708</v>
          </cell>
          <cell r="Z272">
            <v>260221</v>
          </cell>
          <cell r="AA272">
            <v>213056</v>
          </cell>
          <cell r="AB272">
            <v>144696</v>
          </cell>
          <cell r="AC272">
            <v>133696</v>
          </cell>
          <cell r="AD272">
            <v>155638</v>
          </cell>
          <cell r="AE272">
            <v>151158</v>
          </cell>
          <cell r="AF272">
            <v>152751</v>
          </cell>
          <cell r="AG272">
            <v>145705</v>
          </cell>
          <cell r="AI272">
            <v>0</v>
          </cell>
        </row>
        <row r="273"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-110</v>
          </cell>
          <cell r="N273">
            <v>-2</v>
          </cell>
          <cell r="O273">
            <v>-231</v>
          </cell>
          <cell r="P273">
            <v>46739</v>
          </cell>
          <cell r="Q273">
            <v>43268</v>
          </cell>
          <cell r="R273">
            <v>41932</v>
          </cell>
          <cell r="S273">
            <v>38389</v>
          </cell>
          <cell r="T273">
            <v>35350</v>
          </cell>
          <cell r="U273">
            <v>47045</v>
          </cell>
          <cell r="V273">
            <v>37072</v>
          </cell>
          <cell r="W273">
            <v>46257</v>
          </cell>
          <cell r="X273">
            <v>50941</v>
          </cell>
          <cell r="Y273">
            <v>54364</v>
          </cell>
          <cell r="Z273">
            <v>68519</v>
          </cell>
          <cell r="AA273">
            <v>50135</v>
          </cell>
          <cell r="AB273">
            <v>42358</v>
          </cell>
          <cell r="AC273">
            <v>40676</v>
          </cell>
          <cell r="AD273">
            <v>42060</v>
          </cell>
          <cell r="AE273">
            <v>44957</v>
          </cell>
          <cell r="AF273">
            <v>46202</v>
          </cell>
          <cell r="AG273">
            <v>45305</v>
          </cell>
          <cell r="AI273">
            <v>0</v>
          </cell>
        </row>
        <row r="274"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108849</v>
          </cell>
          <cell r="Q274">
            <v>101675</v>
          </cell>
          <cell r="R274">
            <v>120790</v>
          </cell>
          <cell r="S274">
            <v>113583</v>
          </cell>
          <cell r="T274">
            <v>114750</v>
          </cell>
          <cell r="U274">
            <v>41671</v>
          </cell>
          <cell r="V274">
            <v>164886</v>
          </cell>
          <cell r="W274">
            <v>94148</v>
          </cell>
          <cell r="X274">
            <v>106334</v>
          </cell>
          <cell r="Y274">
            <v>121368</v>
          </cell>
          <cell r="Z274">
            <v>141938</v>
          </cell>
          <cell r="AA274">
            <v>114057</v>
          </cell>
          <cell r="AB274">
            <v>88901</v>
          </cell>
          <cell r="AC274">
            <v>84055</v>
          </cell>
          <cell r="AD274">
            <v>100602</v>
          </cell>
          <cell r="AE274">
            <v>102822</v>
          </cell>
          <cell r="AF274">
            <v>104663</v>
          </cell>
          <cell r="AG274">
            <v>91493</v>
          </cell>
          <cell r="AI274">
            <v>0</v>
          </cell>
        </row>
        <row r="275"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-321</v>
          </cell>
          <cell r="N275">
            <v>-228</v>
          </cell>
          <cell r="O275">
            <v>0</v>
          </cell>
          <cell r="P275">
            <v>1288344</v>
          </cell>
          <cell r="Q275">
            <v>1210445</v>
          </cell>
          <cell r="R275">
            <v>1422671</v>
          </cell>
          <cell r="S275">
            <v>1319488</v>
          </cell>
          <cell r="T275">
            <v>1637476</v>
          </cell>
          <cell r="U275">
            <v>1288524</v>
          </cell>
          <cell r="V275">
            <v>1238155</v>
          </cell>
          <cell r="W275">
            <v>1424391</v>
          </cell>
          <cell r="X275">
            <v>1343365</v>
          </cell>
          <cell r="Y275">
            <v>1470969</v>
          </cell>
          <cell r="Z275">
            <v>1591531</v>
          </cell>
          <cell r="AA275">
            <v>1936571</v>
          </cell>
          <cell r="AB275">
            <v>967049</v>
          </cell>
          <cell r="AC275">
            <v>1290340</v>
          </cell>
          <cell r="AD275">
            <v>1329360</v>
          </cell>
          <cell r="AE275">
            <v>1295054</v>
          </cell>
          <cell r="AF275">
            <v>1414364</v>
          </cell>
          <cell r="AG275">
            <v>1189035</v>
          </cell>
          <cell r="AI275">
            <v>0</v>
          </cell>
        </row>
        <row r="276"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-1462</v>
          </cell>
          <cell r="P276">
            <v>114896</v>
          </cell>
          <cell r="Q276">
            <v>101929</v>
          </cell>
          <cell r="R276">
            <v>100877</v>
          </cell>
          <cell r="S276">
            <v>85103</v>
          </cell>
          <cell r="T276">
            <v>83204</v>
          </cell>
          <cell r="U276">
            <v>86927</v>
          </cell>
          <cell r="V276">
            <v>73016</v>
          </cell>
          <cell r="W276">
            <v>91227</v>
          </cell>
          <cell r="X276">
            <v>110802</v>
          </cell>
          <cell r="Y276">
            <v>128633</v>
          </cell>
          <cell r="Z276">
            <v>133751</v>
          </cell>
          <cell r="AA276">
            <v>130178</v>
          </cell>
          <cell r="AB276">
            <v>84825</v>
          </cell>
          <cell r="AC276">
            <v>68090</v>
          </cell>
          <cell r="AD276">
            <v>68049</v>
          </cell>
          <cell r="AE276">
            <v>69201</v>
          </cell>
          <cell r="AF276">
            <v>80037</v>
          </cell>
          <cell r="AG276">
            <v>69153</v>
          </cell>
          <cell r="AI276">
            <v>0</v>
          </cell>
        </row>
        <row r="277"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55904</v>
          </cell>
          <cell r="Q277">
            <v>49836</v>
          </cell>
          <cell r="R277">
            <v>57114</v>
          </cell>
          <cell r="S277">
            <v>60673</v>
          </cell>
          <cell r="T277">
            <v>56406</v>
          </cell>
          <cell r="U277">
            <v>59737</v>
          </cell>
          <cell r="V277">
            <v>56115</v>
          </cell>
          <cell r="W277">
            <v>53165</v>
          </cell>
          <cell r="X277">
            <v>62411</v>
          </cell>
          <cell r="Y277">
            <v>73224</v>
          </cell>
          <cell r="Z277">
            <v>77593</v>
          </cell>
          <cell r="AA277">
            <v>67553</v>
          </cell>
          <cell r="AB277">
            <v>57940</v>
          </cell>
          <cell r="AC277">
            <v>50297</v>
          </cell>
          <cell r="AD277">
            <v>52498</v>
          </cell>
          <cell r="AE277">
            <v>52367</v>
          </cell>
          <cell r="AF277">
            <v>50700</v>
          </cell>
          <cell r="AG277">
            <v>48485</v>
          </cell>
          <cell r="AI277">
            <v>0</v>
          </cell>
        </row>
        <row r="278"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-22191</v>
          </cell>
          <cell r="P278">
            <v>400509</v>
          </cell>
          <cell r="Q278">
            <v>286583</v>
          </cell>
          <cell r="R278">
            <v>308964</v>
          </cell>
          <cell r="S278">
            <v>317266</v>
          </cell>
          <cell r="T278">
            <v>361326</v>
          </cell>
          <cell r="U278">
            <v>296825</v>
          </cell>
          <cell r="V278">
            <v>371191</v>
          </cell>
          <cell r="W278">
            <v>259188</v>
          </cell>
          <cell r="X278">
            <v>351506</v>
          </cell>
          <cell r="Y278">
            <v>447750</v>
          </cell>
          <cell r="Z278">
            <v>358486</v>
          </cell>
          <cell r="AA278">
            <v>396971</v>
          </cell>
          <cell r="AB278">
            <v>336057</v>
          </cell>
          <cell r="AC278">
            <v>297334</v>
          </cell>
          <cell r="AD278">
            <v>203490</v>
          </cell>
          <cell r="AE278">
            <v>1252661</v>
          </cell>
          <cell r="AF278">
            <v>1508322</v>
          </cell>
          <cell r="AG278">
            <v>267823</v>
          </cell>
          <cell r="AI278">
            <v>0</v>
          </cell>
        </row>
        <row r="280">
          <cell r="I280">
            <v>703896</v>
          </cell>
          <cell r="J280">
            <v>773075</v>
          </cell>
          <cell r="K280">
            <v>980770</v>
          </cell>
          <cell r="L280">
            <v>979062</v>
          </cell>
          <cell r="M280">
            <v>995688</v>
          </cell>
          <cell r="N280">
            <v>1106439</v>
          </cell>
          <cell r="O280">
            <v>740105</v>
          </cell>
          <cell r="P280">
            <v>689445</v>
          </cell>
          <cell r="Q280">
            <v>644483</v>
          </cell>
          <cell r="R280">
            <v>659976</v>
          </cell>
          <cell r="S280">
            <v>744065</v>
          </cell>
          <cell r="T280">
            <v>639046</v>
          </cell>
          <cell r="U280">
            <v>683357</v>
          </cell>
          <cell r="V280">
            <v>714620</v>
          </cell>
          <cell r="W280">
            <v>758324</v>
          </cell>
          <cell r="X280">
            <v>897702</v>
          </cell>
          <cell r="Y280">
            <v>1027356</v>
          </cell>
          <cell r="Z280">
            <v>987146</v>
          </cell>
          <cell r="AA280">
            <v>770049</v>
          </cell>
          <cell r="AB280">
            <v>613558</v>
          </cell>
          <cell r="AC280">
            <v>631254</v>
          </cell>
          <cell r="AD280">
            <v>725210</v>
          </cell>
          <cell r="AE280">
            <v>695101</v>
          </cell>
          <cell r="AF280">
            <v>630947</v>
          </cell>
          <cell r="AG280">
            <v>635588</v>
          </cell>
          <cell r="AI280">
            <v>773075</v>
          </cell>
        </row>
        <row r="281">
          <cell r="I281">
            <v>150626</v>
          </cell>
          <cell r="J281">
            <v>155578</v>
          </cell>
          <cell r="K281">
            <v>205907</v>
          </cell>
          <cell r="L281">
            <v>210391</v>
          </cell>
          <cell r="M281">
            <v>228281</v>
          </cell>
          <cell r="N281">
            <v>248992</v>
          </cell>
          <cell r="O281">
            <v>130328</v>
          </cell>
          <cell r="P281">
            <v>102343</v>
          </cell>
          <cell r="Q281">
            <v>116739</v>
          </cell>
          <cell r="R281">
            <v>113410</v>
          </cell>
          <cell r="S281">
            <v>128263</v>
          </cell>
          <cell r="T281">
            <v>121571</v>
          </cell>
          <cell r="U281">
            <v>112095</v>
          </cell>
          <cell r="V281">
            <v>113496</v>
          </cell>
          <cell r="W281">
            <v>143197</v>
          </cell>
          <cell r="X281">
            <v>173261</v>
          </cell>
          <cell r="Y281">
            <v>229850</v>
          </cell>
          <cell r="Z281">
            <v>202941</v>
          </cell>
          <cell r="AA281">
            <v>139705</v>
          </cell>
          <cell r="AB281">
            <v>105699</v>
          </cell>
          <cell r="AC281">
            <v>107241</v>
          </cell>
          <cell r="AD281">
            <v>133811</v>
          </cell>
          <cell r="AE281">
            <v>127884</v>
          </cell>
          <cell r="AF281">
            <v>109649</v>
          </cell>
          <cell r="AG281">
            <v>102150</v>
          </cell>
          <cell r="AI281">
            <v>155578</v>
          </cell>
        </row>
        <row r="282">
          <cell r="I282">
            <v>235862</v>
          </cell>
          <cell r="J282">
            <v>235147</v>
          </cell>
          <cell r="K282">
            <v>261636</v>
          </cell>
          <cell r="L282">
            <v>310576</v>
          </cell>
          <cell r="M282">
            <v>318934</v>
          </cell>
          <cell r="N282">
            <v>346628</v>
          </cell>
          <cell r="O282">
            <v>186174</v>
          </cell>
          <cell r="P282">
            <v>177912</v>
          </cell>
          <cell r="Q282">
            <v>183117</v>
          </cell>
          <cell r="R282">
            <v>210144</v>
          </cell>
          <cell r="S282">
            <v>216753</v>
          </cell>
          <cell r="T282">
            <v>205909</v>
          </cell>
          <cell r="U282">
            <v>207373</v>
          </cell>
          <cell r="V282">
            <v>191523</v>
          </cell>
          <cell r="W282">
            <v>216435</v>
          </cell>
          <cell r="X282">
            <v>219497</v>
          </cell>
          <cell r="Y282">
            <v>272391</v>
          </cell>
          <cell r="Z282">
            <v>276701</v>
          </cell>
          <cell r="AA282">
            <v>200199</v>
          </cell>
          <cell r="AB282">
            <v>168866</v>
          </cell>
          <cell r="AC282">
            <v>191733</v>
          </cell>
          <cell r="AD282">
            <v>227173</v>
          </cell>
          <cell r="AE282">
            <v>205176</v>
          </cell>
          <cell r="AF282">
            <v>218029</v>
          </cell>
          <cell r="AG282">
            <v>180851</v>
          </cell>
          <cell r="AI282">
            <v>235147</v>
          </cell>
        </row>
        <row r="283">
          <cell r="I283">
            <v>360264</v>
          </cell>
          <cell r="J283">
            <v>304532</v>
          </cell>
          <cell r="K283">
            <v>408280</v>
          </cell>
          <cell r="L283">
            <v>394683</v>
          </cell>
          <cell r="M283">
            <v>423726</v>
          </cell>
          <cell r="N283">
            <v>440910</v>
          </cell>
          <cell r="O283">
            <v>284234</v>
          </cell>
          <cell r="P283">
            <v>258613</v>
          </cell>
          <cell r="Q283">
            <v>253008</v>
          </cell>
          <cell r="R283">
            <v>298866</v>
          </cell>
          <cell r="S283">
            <v>309458</v>
          </cell>
          <cell r="T283">
            <v>315437</v>
          </cell>
          <cell r="U283">
            <v>255204</v>
          </cell>
          <cell r="V283">
            <v>285494</v>
          </cell>
          <cell r="W283">
            <v>282654</v>
          </cell>
          <cell r="X283">
            <v>302450</v>
          </cell>
          <cell r="Y283">
            <v>402803</v>
          </cell>
          <cell r="Z283">
            <v>335867</v>
          </cell>
          <cell r="AA283">
            <v>285074</v>
          </cell>
          <cell r="AB283">
            <v>233344</v>
          </cell>
          <cell r="AC283">
            <v>245225</v>
          </cell>
          <cell r="AD283">
            <v>324804</v>
          </cell>
          <cell r="AE283">
            <v>285868</v>
          </cell>
          <cell r="AF283">
            <v>286211</v>
          </cell>
          <cell r="AG283">
            <v>271357</v>
          </cell>
          <cell r="AI283">
            <v>304532</v>
          </cell>
        </row>
        <row r="284">
          <cell r="I284">
            <v>562554</v>
          </cell>
          <cell r="J284">
            <v>536237</v>
          </cell>
          <cell r="K284">
            <v>627231</v>
          </cell>
          <cell r="L284">
            <v>710972</v>
          </cell>
          <cell r="M284">
            <v>761447</v>
          </cell>
          <cell r="N284">
            <v>756673</v>
          </cell>
          <cell r="O284">
            <v>489041</v>
          </cell>
          <cell r="P284">
            <v>399488</v>
          </cell>
          <cell r="Q284">
            <v>414477</v>
          </cell>
          <cell r="R284">
            <v>492363</v>
          </cell>
          <cell r="S284">
            <v>477927</v>
          </cell>
          <cell r="T284">
            <v>472834</v>
          </cell>
          <cell r="U284">
            <v>452450</v>
          </cell>
          <cell r="V284">
            <v>628460</v>
          </cell>
          <cell r="W284">
            <v>690576</v>
          </cell>
          <cell r="X284">
            <v>679567</v>
          </cell>
          <cell r="Y284">
            <v>825881</v>
          </cell>
          <cell r="Z284">
            <v>816530</v>
          </cell>
          <cell r="AA284">
            <v>680757</v>
          </cell>
          <cell r="AB284">
            <v>565904</v>
          </cell>
          <cell r="AC284">
            <v>618825</v>
          </cell>
          <cell r="AD284">
            <v>705639</v>
          </cell>
          <cell r="AE284">
            <v>653412</v>
          </cell>
          <cell r="AF284">
            <v>666872</v>
          </cell>
          <cell r="AG284">
            <v>629122</v>
          </cell>
          <cell r="AI284">
            <v>536237</v>
          </cell>
        </row>
        <row r="285">
          <cell r="I285">
            <v>1362737</v>
          </cell>
          <cell r="J285">
            <v>1330162</v>
          </cell>
          <cell r="K285">
            <v>1445941</v>
          </cell>
          <cell r="L285">
            <v>1568949</v>
          </cell>
          <cell r="M285">
            <v>1559587</v>
          </cell>
          <cell r="N285">
            <v>1857319</v>
          </cell>
          <cell r="O285">
            <v>1265542</v>
          </cell>
          <cell r="P285">
            <v>1111631</v>
          </cell>
          <cell r="Q285">
            <v>1133055</v>
          </cell>
          <cell r="R285">
            <v>1270589</v>
          </cell>
          <cell r="S285">
            <v>1247369</v>
          </cell>
          <cell r="T285">
            <v>1259439</v>
          </cell>
          <cell r="U285">
            <v>1249736</v>
          </cell>
          <cell r="V285">
            <v>1140394</v>
          </cell>
          <cell r="W285">
            <v>1232577</v>
          </cell>
          <cell r="X285">
            <v>1324597</v>
          </cell>
          <cell r="Y285">
            <v>1389548</v>
          </cell>
          <cell r="Z285">
            <v>1473813</v>
          </cell>
          <cell r="AA285">
            <v>1272870</v>
          </cell>
          <cell r="AB285">
            <v>1078473</v>
          </cell>
          <cell r="AC285">
            <v>1170109</v>
          </cell>
          <cell r="AD285">
            <v>1304495</v>
          </cell>
          <cell r="AE285">
            <v>1275164</v>
          </cell>
          <cell r="AF285">
            <v>1245049</v>
          </cell>
          <cell r="AG285">
            <v>1151356</v>
          </cell>
          <cell r="AI285">
            <v>1330162</v>
          </cell>
        </row>
        <row r="286">
          <cell r="I286">
            <v>902571</v>
          </cell>
          <cell r="J286">
            <v>770186</v>
          </cell>
          <cell r="K286">
            <v>770586</v>
          </cell>
          <cell r="L286">
            <v>866428</v>
          </cell>
          <cell r="M286">
            <v>817155</v>
          </cell>
          <cell r="N286">
            <v>953876</v>
          </cell>
          <cell r="O286">
            <v>44987</v>
          </cell>
          <cell r="P286">
            <v>35389</v>
          </cell>
          <cell r="Q286">
            <v>37321</v>
          </cell>
          <cell r="R286">
            <v>38127</v>
          </cell>
          <cell r="S286">
            <v>39457</v>
          </cell>
          <cell r="T286">
            <v>41519</v>
          </cell>
          <cell r="U286">
            <v>36466</v>
          </cell>
          <cell r="V286">
            <v>35253</v>
          </cell>
          <cell r="W286">
            <v>53233</v>
          </cell>
          <cell r="X286">
            <v>54669</v>
          </cell>
          <cell r="Y286">
            <v>68547</v>
          </cell>
          <cell r="Z286">
            <v>73272</v>
          </cell>
          <cell r="AA286">
            <v>55031</v>
          </cell>
          <cell r="AB286">
            <v>35413</v>
          </cell>
          <cell r="AC286">
            <v>33677</v>
          </cell>
          <cell r="AD286">
            <v>38744</v>
          </cell>
          <cell r="AE286">
            <v>39111</v>
          </cell>
          <cell r="AF286">
            <v>34351</v>
          </cell>
          <cell r="AG286">
            <v>31949</v>
          </cell>
          <cell r="AI286">
            <v>770186</v>
          </cell>
        </row>
        <row r="287">
          <cell r="I287">
            <v>671512</v>
          </cell>
          <cell r="J287">
            <v>615086</v>
          </cell>
          <cell r="K287">
            <v>758442</v>
          </cell>
          <cell r="L287">
            <v>893207</v>
          </cell>
          <cell r="M287">
            <v>940405</v>
          </cell>
          <cell r="N287">
            <v>954186</v>
          </cell>
          <cell r="O287">
            <v>622183</v>
          </cell>
          <cell r="P287">
            <v>519451</v>
          </cell>
          <cell r="Q287">
            <v>551190</v>
          </cell>
          <cell r="R287">
            <v>672870</v>
          </cell>
          <cell r="S287">
            <v>658292</v>
          </cell>
          <cell r="T287">
            <v>679565</v>
          </cell>
          <cell r="U287">
            <v>590996</v>
          </cell>
          <cell r="V287">
            <v>522534</v>
          </cell>
          <cell r="W287">
            <v>701396</v>
          </cell>
          <cell r="X287">
            <v>670055</v>
          </cell>
          <cell r="Y287">
            <v>1032942</v>
          </cell>
          <cell r="Z287">
            <v>842028</v>
          </cell>
          <cell r="AA287">
            <v>745021</v>
          </cell>
          <cell r="AB287">
            <v>540665</v>
          </cell>
          <cell r="AC287">
            <v>560049</v>
          </cell>
          <cell r="AD287">
            <v>774507</v>
          </cell>
          <cell r="AE287">
            <v>662086</v>
          </cell>
          <cell r="AF287">
            <v>648932</v>
          </cell>
          <cell r="AG287">
            <v>616503</v>
          </cell>
          <cell r="AI287">
            <v>615086</v>
          </cell>
        </row>
        <row r="288">
          <cell r="I288">
            <v>687602</v>
          </cell>
          <cell r="J288">
            <v>688747</v>
          </cell>
          <cell r="K288">
            <v>818495</v>
          </cell>
          <cell r="L288">
            <v>857218</v>
          </cell>
          <cell r="M288">
            <v>933792</v>
          </cell>
          <cell r="N288">
            <v>1054708</v>
          </cell>
          <cell r="O288">
            <v>718795</v>
          </cell>
          <cell r="P288">
            <v>612683</v>
          </cell>
          <cell r="Q288">
            <v>641603</v>
          </cell>
          <cell r="R288">
            <v>661530</v>
          </cell>
          <cell r="S288">
            <v>687674</v>
          </cell>
          <cell r="T288">
            <v>721089</v>
          </cell>
          <cell r="U288">
            <v>669520</v>
          </cell>
          <cell r="V288">
            <v>631039</v>
          </cell>
          <cell r="W288">
            <v>723649</v>
          </cell>
          <cell r="X288">
            <v>750865</v>
          </cell>
          <cell r="Y288">
            <v>840884</v>
          </cell>
          <cell r="Z288">
            <v>968731</v>
          </cell>
          <cell r="AA288">
            <v>720892</v>
          </cell>
          <cell r="AB288">
            <v>595178</v>
          </cell>
          <cell r="AC288">
            <v>647798</v>
          </cell>
          <cell r="AD288">
            <v>711145</v>
          </cell>
          <cell r="AE288">
            <v>683063</v>
          </cell>
          <cell r="AF288">
            <v>740784</v>
          </cell>
          <cell r="AG288">
            <v>628973</v>
          </cell>
          <cell r="AI288">
            <v>688747</v>
          </cell>
        </row>
        <row r="289">
          <cell r="I289">
            <v>719578</v>
          </cell>
          <cell r="J289">
            <v>613193</v>
          </cell>
          <cell r="K289">
            <v>659583</v>
          </cell>
          <cell r="L289">
            <v>745545</v>
          </cell>
          <cell r="M289">
            <v>734961</v>
          </cell>
          <cell r="N289">
            <v>779397</v>
          </cell>
          <cell r="O289">
            <v>662115</v>
          </cell>
          <cell r="P289">
            <v>598232</v>
          </cell>
          <cell r="Q289">
            <v>566450</v>
          </cell>
          <cell r="R289">
            <v>597950</v>
          </cell>
          <cell r="S289">
            <v>642519</v>
          </cell>
          <cell r="T289">
            <v>611938</v>
          </cell>
          <cell r="U289">
            <v>616845</v>
          </cell>
          <cell r="V289">
            <v>519174</v>
          </cell>
          <cell r="W289">
            <v>590190</v>
          </cell>
          <cell r="X289">
            <v>531854</v>
          </cell>
          <cell r="Y289">
            <v>610641</v>
          </cell>
          <cell r="Z289">
            <v>715514</v>
          </cell>
          <cell r="AA289">
            <v>586277</v>
          </cell>
          <cell r="AB289">
            <v>497972</v>
          </cell>
          <cell r="AC289">
            <v>518024</v>
          </cell>
          <cell r="AD289">
            <v>645504</v>
          </cell>
          <cell r="AE289">
            <v>591225</v>
          </cell>
          <cell r="AF289">
            <v>607025</v>
          </cell>
          <cell r="AG289">
            <v>569325</v>
          </cell>
          <cell r="AI289">
            <v>613193</v>
          </cell>
        </row>
        <row r="290">
          <cell r="I290">
            <v>208280</v>
          </cell>
          <cell r="J290">
            <v>215637</v>
          </cell>
          <cell r="K290">
            <v>243277</v>
          </cell>
          <cell r="L290">
            <v>320183</v>
          </cell>
          <cell r="M290">
            <v>329141</v>
          </cell>
          <cell r="N290">
            <v>373370</v>
          </cell>
          <cell r="O290">
            <v>279378</v>
          </cell>
          <cell r="P290">
            <v>50950</v>
          </cell>
          <cell r="Q290">
            <v>42746</v>
          </cell>
          <cell r="R290">
            <v>50115</v>
          </cell>
          <cell r="S290">
            <v>51361</v>
          </cell>
          <cell r="T290">
            <v>50750</v>
          </cell>
          <cell r="U290">
            <v>48848</v>
          </cell>
          <cell r="V290">
            <v>45976</v>
          </cell>
          <cell r="W290">
            <v>58351</v>
          </cell>
          <cell r="X290">
            <v>62898</v>
          </cell>
          <cell r="Y290">
            <v>78424</v>
          </cell>
          <cell r="Z290">
            <v>82246</v>
          </cell>
          <cell r="AA290">
            <v>72514</v>
          </cell>
          <cell r="AB290">
            <v>53065</v>
          </cell>
          <cell r="AC290">
            <v>46729</v>
          </cell>
          <cell r="AD290">
            <v>55082</v>
          </cell>
          <cell r="AE290">
            <v>54588</v>
          </cell>
          <cell r="AF290">
            <v>48310</v>
          </cell>
          <cell r="AG290">
            <v>46601</v>
          </cell>
          <cell r="AI290">
            <v>215637</v>
          </cell>
        </row>
        <row r="291">
          <cell r="I291">
            <v>355985</v>
          </cell>
          <cell r="J291">
            <v>340467</v>
          </cell>
          <cell r="K291">
            <v>411443</v>
          </cell>
          <cell r="L291">
            <v>509976</v>
          </cell>
          <cell r="M291">
            <v>511113</v>
          </cell>
          <cell r="N291">
            <v>557325</v>
          </cell>
          <cell r="O291">
            <v>425207</v>
          </cell>
          <cell r="P291">
            <v>233233</v>
          </cell>
          <cell r="Q291">
            <v>210659</v>
          </cell>
          <cell r="R291">
            <v>216865</v>
          </cell>
          <cell r="S291">
            <v>230683</v>
          </cell>
          <cell r="T291">
            <v>248131</v>
          </cell>
          <cell r="U291">
            <v>219402</v>
          </cell>
          <cell r="V291">
            <v>209961</v>
          </cell>
          <cell r="W291">
            <v>300267</v>
          </cell>
          <cell r="X291">
            <v>285618</v>
          </cell>
          <cell r="Y291">
            <v>394821</v>
          </cell>
          <cell r="Z291">
            <v>396701</v>
          </cell>
          <cell r="AA291">
            <v>320526</v>
          </cell>
          <cell r="AB291">
            <v>229783</v>
          </cell>
          <cell r="AC291">
            <v>221497</v>
          </cell>
          <cell r="AD291">
            <v>245956</v>
          </cell>
          <cell r="AE291">
            <v>261011</v>
          </cell>
          <cell r="AF291">
            <v>261769</v>
          </cell>
          <cell r="AG291">
            <v>222105</v>
          </cell>
          <cell r="AI291">
            <v>340467</v>
          </cell>
        </row>
        <row r="292">
          <cell r="I292">
            <v>1369615</v>
          </cell>
          <cell r="J292">
            <v>1205308</v>
          </cell>
          <cell r="K292">
            <v>1268473</v>
          </cell>
          <cell r="L292">
            <v>1536471</v>
          </cell>
          <cell r="M292">
            <v>1404495</v>
          </cell>
          <cell r="N292">
            <v>1675146</v>
          </cell>
          <cell r="O292">
            <v>1275034</v>
          </cell>
          <cell r="P292">
            <v>1334160</v>
          </cell>
          <cell r="Q292">
            <v>1287155</v>
          </cell>
          <cell r="R292">
            <v>1624921</v>
          </cell>
          <cell r="S292">
            <v>1408111</v>
          </cell>
          <cell r="T292">
            <v>1628441</v>
          </cell>
          <cell r="U292">
            <v>1447533</v>
          </cell>
          <cell r="V292">
            <v>1255663</v>
          </cell>
          <cell r="W292">
            <v>1471499</v>
          </cell>
          <cell r="X292">
            <v>1342407</v>
          </cell>
          <cell r="Y292">
            <v>1480661</v>
          </cell>
          <cell r="Z292">
            <v>1645141</v>
          </cell>
          <cell r="AA292">
            <v>1416369</v>
          </cell>
          <cell r="AB292">
            <v>1324641</v>
          </cell>
          <cell r="AC292">
            <v>1109098</v>
          </cell>
          <cell r="AD292">
            <v>1575610</v>
          </cell>
          <cell r="AE292">
            <v>1442815</v>
          </cell>
          <cell r="AF292">
            <v>1584738</v>
          </cell>
          <cell r="AG292">
            <v>1313874</v>
          </cell>
          <cell r="AI292">
            <v>1205308</v>
          </cell>
        </row>
        <row r="293">
          <cell r="I293">
            <v>795625</v>
          </cell>
          <cell r="J293">
            <v>673549</v>
          </cell>
          <cell r="K293">
            <v>741206</v>
          </cell>
          <cell r="L293">
            <v>810943</v>
          </cell>
          <cell r="M293">
            <v>880474</v>
          </cell>
          <cell r="N293">
            <v>930742</v>
          </cell>
          <cell r="O293">
            <v>772612</v>
          </cell>
          <cell r="P293">
            <v>545427</v>
          </cell>
          <cell r="Q293">
            <v>544544</v>
          </cell>
          <cell r="R293">
            <v>679119</v>
          </cell>
          <cell r="S293">
            <v>626933</v>
          </cell>
          <cell r="T293">
            <v>726466</v>
          </cell>
          <cell r="U293">
            <v>615358</v>
          </cell>
          <cell r="V293">
            <v>573097</v>
          </cell>
          <cell r="W293">
            <v>628353</v>
          </cell>
          <cell r="X293">
            <v>591865</v>
          </cell>
          <cell r="Y293">
            <v>735032</v>
          </cell>
          <cell r="Z293">
            <v>790628</v>
          </cell>
          <cell r="AA293">
            <v>718055</v>
          </cell>
          <cell r="AB293">
            <v>577455</v>
          </cell>
          <cell r="AC293">
            <v>568183</v>
          </cell>
          <cell r="AD293">
            <v>694287</v>
          </cell>
          <cell r="AE293">
            <v>682385</v>
          </cell>
          <cell r="AF293">
            <v>698448</v>
          </cell>
          <cell r="AG293">
            <v>648607</v>
          </cell>
          <cell r="AI293">
            <v>673549</v>
          </cell>
        </row>
        <row r="294">
          <cell r="I294">
            <v>371453</v>
          </cell>
          <cell r="J294">
            <v>1006450</v>
          </cell>
          <cell r="K294">
            <v>1068268</v>
          </cell>
          <cell r="L294">
            <v>1251486</v>
          </cell>
          <cell r="M294">
            <v>1198601</v>
          </cell>
          <cell r="N294">
            <v>1405380</v>
          </cell>
          <cell r="O294">
            <v>1353596</v>
          </cell>
          <cell r="P294">
            <v>943671</v>
          </cell>
          <cell r="Q294">
            <v>959184</v>
          </cell>
          <cell r="R294">
            <v>1062388</v>
          </cell>
          <cell r="S294">
            <v>1141363</v>
          </cell>
          <cell r="T294">
            <v>1105201</v>
          </cell>
          <cell r="U294">
            <v>1168109</v>
          </cell>
          <cell r="V294">
            <v>918664</v>
          </cell>
          <cell r="W294">
            <v>1176508</v>
          </cell>
          <cell r="X294">
            <v>1160206</v>
          </cell>
          <cell r="Y294">
            <v>1214120</v>
          </cell>
          <cell r="Z294">
            <v>1658800</v>
          </cell>
          <cell r="AA294">
            <v>1087141</v>
          </cell>
          <cell r="AB294">
            <v>1057884</v>
          </cell>
          <cell r="AC294">
            <v>1034007</v>
          </cell>
          <cell r="AD294">
            <v>1108666</v>
          </cell>
          <cell r="AE294">
            <v>1229430</v>
          </cell>
          <cell r="AF294">
            <v>1108545</v>
          </cell>
          <cell r="AG294">
            <v>1024785</v>
          </cell>
          <cell r="AI294">
            <v>1006450</v>
          </cell>
        </row>
        <row r="295">
          <cell r="I295">
            <v>649107</v>
          </cell>
          <cell r="J295">
            <v>599385</v>
          </cell>
          <cell r="K295">
            <v>626397</v>
          </cell>
          <cell r="L295">
            <v>666274</v>
          </cell>
          <cell r="M295">
            <v>719027</v>
          </cell>
          <cell r="N295">
            <v>811844</v>
          </cell>
          <cell r="O295">
            <v>746508</v>
          </cell>
          <cell r="P295">
            <v>489757</v>
          </cell>
          <cell r="Q295">
            <v>495718</v>
          </cell>
          <cell r="R295">
            <v>567937</v>
          </cell>
          <cell r="S295">
            <v>542115</v>
          </cell>
          <cell r="T295">
            <v>651672</v>
          </cell>
          <cell r="U295">
            <v>549168</v>
          </cell>
          <cell r="V295">
            <v>513657</v>
          </cell>
          <cell r="W295">
            <v>550515</v>
          </cell>
          <cell r="X295">
            <v>522006</v>
          </cell>
          <cell r="Y295">
            <v>582864</v>
          </cell>
          <cell r="Z295">
            <v>656935</v>
          </cell>
          <cell r="AA295">
            <v>641833</v>
          </cell>
          <cell r="AB295">
            <v>474147</v>
          </cell>
          <cell r="AC295">
            <v>478701</v>
          </cell>
          <cell r="AD295">
            <v>594280</v>
          </cell>
          <cell r="AE295">
            <v>625788</v>
          </cell>
          <cell r="AF295">
            <v>578599</v>
          </cell>
          <cell r="AG295">
            <v>539505</v>
          </cell>
          <cell r="AI295">
            <v>599385</v>
          </cell>
        </row>
        <row r="296">
          <cell r="I296">
            <v>2139021</v>
          </cell>
          <cell r="J296">
            <v>1907276</v>
          </cell>
          <cell r="K296">
            <v>1866749</v>
          </cell>
          <cell r="L296">
            <v>2377231</v>
          </cell>
          <cell r="M296">
            <v>2244551</v>
          </cell>
          <cell r="N296">
            <v>2337945</v>
          </cell>
          <cell r="O296">
            <v>2605191</v>
          </cell>
          <cell r="P296">
            <v>539658</v>
          </cell>
          <cell r="Q296">
            <v>540228</v>
          </cell>
          <cell r="R296">
            <v>563431</v>
          </cell>
          <cell r="S296">
            <v>570445</v>
          </cell>
          <cell r="T296">
            <v>643036</v>
          </cell>
          <cell r="U296">
            <v>540176</v>
          </cell>
          <cell r="V296">
            <v>518800</v>
          </cell>
          <cell r="W296">
            <v>616297</v>
          </cell>
          <cell r="X296">
            <v>698553</v>
          </cell>
          <cell r="Y296">
            <v>831289</v>
          </cell>
          <cell r="Z296">
            <v>925270</v>
          </cell>
          <cell r="AA296">
            <v>928178</v>
          </cell>
          <cell r="AB296">
            <v>534823</v>
          </cell>
          <cell r="AC296">
            <v>539513</v>
          </cell>
          <cell r="AD296">
            <v>583159</v>
          </cell>
          <cell r="AE296">
            <v>614434</v>
          </cell>
          <cell r="AF296">
            <v>621486</v>
          </cell>
          <cell r="AG296">
            <v>543664</v>
          </cell>
          <cell r="AI296">
            <v>1907276</v>
          </cell>
        </row>
        <row r="297">
          <cell r="I297">
            <v>275832</v>
          </cell>
          <cell r="J297">
            <v>266792</v>
          </cell>
          <cell r="K297">
            <v>269982</v>
          </cell>
          <cell r="L297">
            <v>469382</v>
          </cell>
          <cell r="M297">
            <v>454409</v>
          </cell>
          <cell r="N297">
            <v>433910</v>
          </cell>
          <cell r="O297">
            <v>482056</v>
          </cell>
          <cell r="P297">
            <v>185324</v>
          </cell>
          <cell r="Q297">
            <v>147930</v>
          </cell>
          <cell r="R297">
            <v>167551</v>
          </cell>
          <cell r="S297">
            <v>158192</v>
          </cell>
          <cell r="T297">
            <v>180450</v>
          </cell>
          <cell r="U297">
            <v>137958</v>
          </cell>
          <cell r="V297">
            <v>139193</v>
          </cell>
          <cell r="W297">
            <v>182632</v>
          </cell>
          <cell r="X297">
            <v>193117</v>
          </cell>
          <cell r="Y297">
            <v>270952</v>
          </cell>
          <cell r="Z297">
            <v>283297</v>
          </cell>
          <cell r="AA297">
            <v>256766</v>
          </cell>
          <cell r="AB297">
            <v>166718</v>
          </cell>
          <cell r="AC297">
            <v>140752</v>
          </cell>
          <cell r="AD297">
            <v>135387</v>
          </cell>
          <cell r="AE297">
            <v>146097</v>
          </cell>
          <cell r="AF297">
            <v>154903</v>
          </cell>
          <cell r="AG297">
            <v>128943</v>
          </cell>
          <cell r="AI297">
            <v>266792</v>
          </cell>
        </row>
        <row r="298">
          <cell r="I298">
            <v>453203</v>
          </cell>
          <cell r="J298">
            <v>558954</v>
          </cell>
          <cell r="K298">
            <v>444244</v>
          </cell>
          <cell r="L298">
            <v>642621</v>
          </cell>
          <cell r="M298">
            <v>654040</v>
          </cell>
          <cell r="N298">
            <v>841357</v>
          </cell>
          <cell r="O298">
            <v>521283</v>
          </cell>
          <cell r="P298">
            <v>471536</v>
          </cell>
          <cell r="Q298">
            <v>410411</v>
          </cell>
          <cell r="R298">
            <v>462529</v>
          </cell>
          <cell r="S298">
            <v>488681</v>
          </cell>
          <cell r="T298">
            <v>484256</v>
          </cell>
          <cell r="U298">
            <v>470156</v>
          </cell>
          <cell r="V298">
            <v>454583</v>
          </cell>
          <cell r="W298">
            <v>493270</v>
          </cell>
          <cell r="X298">
            <v>510226</v>
          </cell>
          <cell r="Y298">
            <v>651841</v>
          </cell>
          <cell r="Z298">
            <v>889756</v>
          </cell>
          <cell r="AA298">
            <v>524925</v>
          </cell>
          <cell r="AB298">
            <v>492555</v>
          </cell>
          <cell r="AC298">
            <v>418347</v>
          </cell>
          <cell r="AD298">
            <v>429775</v>
          </cell>
          <cell r="AE298">
            <v>479685</v>
          </cell>
          <cell r="AF298">
            <v>459192</v>
          </cell>
          <cell r="AG298">
            <v>447147</v>
          </cell>
          <cell r="AI298">
            <v>558954</v>
          </cell>
        </row>
        <row r="299">
          <cell r="I299">
            <v>1016639</v>
          </cell>
          <cell r="J299">
            <v>1191647</v>
          </cell>
          <cell r="K299">
            <v>876124</v>
          </cell>
          <cell r="L299">
            <v>1308353</v>
          </cell>
          <cell r="M299">
            <v>1224014</v>
          </cell>
          <cell r="N299">
            <v>1205098</v>
          </cell>
          <cell r="O299">
            <v>1327025</v>
          </cell>
          <cell r="P299">
            <v>689226</v>
          </cell>
          <cell r="Q299">
            <v>659549</v>
          </cell>
          <cell r="R299">
            <v>709121</v>
          </cell>
          <cell r="S299">
            <v>714802</v>
          </cell>
          <cell r="T299">
            <v>658158</v>
          </cell>
          <cell r="U299">
            <v>602316</v>
          </cell>
          <cell r="V299">
            <v>525416</v>
          </cell>
          <cell r="W299">
            <v>589665</v>
          </cell>
          <cell r="X299">
            <v>626681</v>
          </cell>
          <cell r="Y299">
            <v>750778</v>
          </cell>
          <cell r="Z299">
            <v>756563</v>
          </cell>
          <cell r="AA299">
            <v>798198</v>
          </cell>
          <cell r="AB299">
            <v>631030</v>
          </cell>
          <cell r="AC299">
            <v>536873</v>
          </cell>
          <cell r="AD299">
            <v>628636</v>
          </cell>
          <cell r="AE299">
            <v>658301</v>
          </cell>
          <cell r="AF299">
            <v>654950</v>
          </cell>
          <cell r="AG299">
            <v>565459</v>
          </cell>
          <cell r="AI299">
            <v>1191647</v>
          </cell>
        </row>
        <row r="301"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71</v>
          </cell>
          <cell r="AI301">
            <v>0</v>
          </cell>
        </row>
        <row r="302">
          <cell r="I302">
            <v>2386</v>
          </cell>
          <cell r="J302">
            <v>3436</v>
          </cell>
          <cell r="K302">
            <v>6165</v>
          </cell>
          <cell r="L302">
            <v>7744</v>
          </cell>
          <cell r="M302">
            <v>7982</v>
          </cell>
          <cell r="N302">
            <v>8968</v>
          </cell>
          <cell r="O302">
            <v>5332</v>
          </cell>
          <cell r="P302">
            <v>2520</v>
          </cell>
          <cell r="Q302">
            <v>2632</v>
          </cell>
          <cell r="R302">
            <v>2613</v>
          </cell>
          <cell r="S302">
            <v>2804</v>
          </cell>
          <cell r="T302">
            <v>2633</v>
          </cell>
          <cell r="U302">
            <v>2506</v>
          </cell>
          <cell r="V302">
            <v>4116</v>
          </cell>
          <cell r="W302">
            <v>5245</v>
          </cell>
          <cell r="X302">
            <v>7504</v>
          </cell>
          <cell r="Y302">
            <v>8822</v>
          </cell>
          <cell r="Z302">
            <v>9288</v>
          </cell>
          <cell r="AA302">
            <v>5412</v>
          </cell>
          <cell r="AB302">
            <v>3280</v>
          </cell>
          <cell r="AC302">
            <v>2832</v>
          </cell>
          <cell r="AD302">
            <v>2813</v>
          </cell>
          <cell r="AE302">
            <v>3444</v>
          </cell>
          <cell r="AF302">
            <v>993</v>
          </cell>
          <cell r="AG302">
            <v>2506</v>
          </cell>
          <cell r="AI302">
            <v>3436</v>
          </cell>
        </row>
        <row r="303">
          <cell r="I303">
            <v>20520</v>
          </cell>
          <cell r="J303">
            <v>23580</v>
          </cell>
          <cell r="K303">
            <v>25920</v>
          </cell>
          <cell r="L303">
            <v>28500</v>
          </cell>
          <cell r="M303">
            <v>31920</v>
          </cell>
          <cell r="N303">
            <v>23400</v>
          </cell>
          <cell r="O303">
            <v>19380</v>
          </cell>
          <cell r="P303">
            <v>14340</v>
          </cell>
          <cell r="Q303">
            <v>17220</v>
          </cell>
          <cell r="R303">
            <v>25380</v>
          </cell>
          <cell r="S303">
            <v>21180</v>
          </cell>
          <cell r="T303">
            <v>20520</v>
          </cell>
          <cell r="U303">
            <v>25920</v>
          </cell>
          <cell r="V303">
            <v>30000</v>
          </cell>
          <cell r="W303">
            <v>31980</v>
          </cell>
          <cell r="X303">
            <v>31440</v>
          </cell>
          <cell r="Y303">
            <v>30540</v>
          </cell>
          <cell r="Z303">
            <v>27900</v>
          </cell>
          <cell r="AA303">
            <v>29760</v>
          </cell>
          <cell r="AB303">
            <v>22980</v>
          </cell>
          <cell r="AC303">
            <v>20160</v>
          </cell>
          <cell r="AD303">
            <v>26820</v>
          </cell>
          <cell r="AE303">
            <v>29520</v>
          </cell>
          <cell r="AF303">
            <v>27000</v>
          </cell>
          <cell r="AG303">
            <v>27900</v>
          </cell>
          <cell r="AI303">
            <v>23580</v>
          </cell>
        </row>
        <row r="304">
          <cell r="I304">
            <v>566</v>
          </cell>
          <cell r="J304">
            <v>2529</v>
          </cell>
          <cell r="K304">
            <v>4013</v>
          </cell>
          <cell r="L304">
            <v>3910</v>
          </cell>
          <cell r="M304">
            <v>3892</v>
          </cell>
          <cell r="N304">
            <v>4523</v>
          </cell>
          <cell r="O304">
            <v>1435</v>
          </cell>
          <cell r="P304">
            <v>1769</v>
          </cell>
          <cell r="Q304">
            <v>605</v>
          </cell>
          <cell r="R304">
            <v>717</v>
          </cell>
          <cell r="S304">
            <v>569</v>
          </cell>
          <cell r="T304">
            <v>529</v>
          </cell>
          <cell r="U304">
            <v>631</v>
          </cell>
          <cell r="V304">
            <v>2330</v>
          </cell>
          <cell r="W304">
            <v>3203</v>
          </cell>
          <cell r="X304">
            <v>3437</v>
          </cell>
          <cell r="Y304">
            <v>4143</v>
          </cell>
          <cell r="Z304">
            <v>5570</v>
          </cell>
          <cell r="AA304">
            <v>3023</v>
          </cell>
          <cell r="AB304">
            <v>1650</v>
          </cell>
          <cell r="AC304">
            <v>918</v>
          </cell>
          <cell r="AD304">
            <v>950</v>
          </cell>
          <cell r="AE304">
            <v>979</v>
          </cell>
          <cell r="AF304">
            <v>852</v>
          </cell>
          <cell r="AG304">
            <v>841</v>
          </cell>
          <cell r="AI304">
            <v>2529</v>
          </cell>
        </row>
        <row r="305"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I305">
            <v>0</v>
          </cell>
        </row>
        <row r="306">
          <cell r="I306">
            <v>6882</v>
          </cell>
          <cell r="J306">
            <v>10827</v>
          </cell>
          <cell r="K306">
            <v>14754</v>
          </cell>
          <cell r="L306">
            <v>18795</v>
          </cell>
          <cell r="M306">
            <v>17271</v>
          </cell>
          <cell r="N306">
            <v>52289</v>
          </cell>
          <cell r="O306">
            <v>66131</v>
          </cell>
          <cell r="P306">
            <v>42005</v>
          </cell>
          <cell r="Q306">
            <v>47686</v>
          </cell>
          <cell r="R306">
            <v>48446</v>
          </cell>
          <cell r="S306">
            <v>45465</v>
          </cell>
          <cell r="T306">
            <v>45352</v>
          </cell>
          <cell r="U306">
            <v>52002</v>
          </cell>
          <cell r="V306">
            <v>45387</v>
          </cell>
          <cell r="W306">
            <v>62754</v>
          </cell>
          <cell r="X306">
            <v>122475</v>
          </cell>
          <cell r="Y306">
            <v>75422</v>
          </cell>
          <cell r="Z306">
            <v>63217</v>
          </cell>
          <cell r="AA306">
            <v>55571</v>
          </cell>
          <cell r="AB306">
            <v>50645</v>
          </cell>
          <cell r="AC306">
            <v>62086</v>
          </cell>
          <cell r="AD306">
            <v>66686</v>
          </cell>
          <cell r="AE306">
            <v>57945</v>
          </cell>
          <cell r="AF306">
            <v>65512</v>
          </cell>
          <cell r="AG306">
            <v>62562</v>
          </cell>
          <cell r="AI306">
            <v>10827</v>
          </cell>
        </row>
        <row r="307">
          <cell r="I307">
            <v>13861</v>
          </cell>
          <cell r="J307">
            <v>29370</v>
          </cell>
          <cell r="K307">
            <v>5480</v>
          </cell>
          <cell r="L307">
            <v>7237</v>
          </cell>
          <cell r="M307">
            <v>6275</v>
          </cell>
          <cell r="N307">
            <v>10252</v>
          </cell>
          <cell r="O307">
            <v>36392</v>
          </cell>
          <cell r="P307">
            <v>17132</v>
          </cell>
          <cell r="Q307">
            <v>24956</v>
          </cell>
          <cell r="R307">
            <v>40273</v>
          </cell>
          <cell r="S307">
            <v>16029</v>
          </cell>
          <cell r="T307">
            <v>12125</v>
          </cell>
          <cell r="U307">
            <v>15432</v>
          </cell>
          <cell r="V307">
            <v>20374</v>
          </cell>
          <cell r="W307">
            <v>8804</v>
          </cell>
          <cell r="X307">
            <v>5388</v>
          </cell>
          <cell r="Y307">
            <v>7537</v>
          </cell>
          <cell r="Z307">
            <v>8350</v>
          </cell>
          <cell r="AA307">
            <v>22353</v>
          </cell>
          <cell r="AB307">
            <v>23854</v>
          </cell>
          <cell r="AC307">
            <v>22043</v>
          </cell>
          <cell r="AD307">
            <v>24890</v>
          </cell>
          <cell r="AE307">
            <v>44018</v>
          </cell>
          <cell r="AF307">
            <v>35328</v>
          </cell>
          <cell r="AG307">
            <v>24479</v>
          </cell>
          <cell r="AI307">
            <v>29370</v>
          </cell>
        </row>
        <row r="308"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I308">
            <v>0</v>
          </cell>
        </row>
        <row r="309">
          <cell r="I309">
            <v>3440</v>
          </cell>
          <cell r="J309">
            <v>3840</v>
          </cell>
          <cell r="K309">
            <v>6920</v>
          </cell>
          <cell r="L309">
            <v>14160</v>
          </cell>
          <cell r="M309">
            <v>15240</v>
          </cell>
          <cell r="N309">
            <v>10480</v>
          </cell>
          <cell r="O309">
            <v>8360</v>
          </cell>
          <cell r="P309">
            <v>4680</v>
          </cell>
          <cell r="Q309">
            <v>3840</v>
          </cell>
          <cell r="R309">
            <v>3880</v>
          </cell>
          <cell r="S309">
            <v>3440</v>
          </cell>
          <cell r="T309">
            <v>2720</v>
          </cell>
          <cell r="U309">
            <v>2920</v>
          </cell>
          <cell r="V309">
            <v>2800</v>
          </cell>
          <cell r="W309">
            <v>11880</v>
          </cell>
          <cell r="X309">
            <v>12760</v>
          </cell>
          <cell r="Y309">
            <v>21920</v>
          </cell>
          <cell r="Z309">
            <v>12240</v>
          </cell>
          <cell r="AA309">
            <v>7960</v>
          </cell>
          <cell r="AB309">
            <v>3840</v>
          </cell>
          <cell r="AC309">
            <v>3040</v>
          </cell>
          <cell r="AD309">
            <v>3360</v>
          </cell>
          <cell r="AE309">
            <v>4200</v>
          </cell>
          <cell r="AF309">
            <v>3600</v>
          </cell>
          <cell r="AG309">
            <v>4160</v>
          </cell>
          <cell r="AI309">
            <v>3840</v>
          </cell>
        </row>
        <row r="310">
          <cell r="I310">
            <v>10068</v>
          </cell>
          <cell r="J310">
            <v>8008</v>
          </cell>
          <cell r="K310">
            <v>9849</v>
          </cell>
          <cell r="L310">
            <v>10480</v>
          </cell>
          <cell r="M310">
            <v>10812</v>
          </cell>
          <cell r="N310">
            <v>10512</v>
          </cell>
          <cell r="O310">
            <v>7144</v>
          </cell>
          <cell r="P310">
            <v>6880</v>
          </cell>
          <cell r="Q310">
            <v>6144</v>
          </cell>
          <cell r="R310">
            <v>5707</v>
          </cell>
          <cell r="S310">
            <v>6968</v>
          </cell>
          <cell r="T310">
            <v>6467</v>
          </cell>
          <cell r="U310">
            <v>6452</v>
          </cell>
          <cell r="V310">
            <v>6072</v>
          </cell>
          <cell r="W310">
            <v>7769</v>
          </cell>
          <cell r="X310">
            <v>6848</v>
          </cell>
          <cell r="Y310">
            <v>7884</v>
          </cell>
          <cell r="Z310">
            <v>8816</v>
          </cell>
          <cell r="AA310">
            <v>8376</v>
          </cell>
          <cell r="AB310">
            <v>6896</v>
          </cell>
          <cell r="AC310">
            <v>6032</v>
          </cell>
          <cell r="AD310">
            <v>7266</v>
          </cell>
          <cell r="AE310">
            <v>6826</v>
          </cell>
          <cell r="AF310">
            <v>6138</v>
          </cell>
          <cell r="AG310">
            <v>6831</v>
          </cell>
          <cell r="AI310">
            <v>8008</v>
          </cell>
        </row>
        <row r="311"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I311">
            <v>0</v>
          </cell>
        </row>
        <row r="312">
          <cell r="I312">
            <v>148120</v>
          </cell>
          <cell r="J312">
            <v>139640</v>
          </cell>
          <cell r="K312">
            <v>132480</v>
          </cell>
          <cell r="L312">
            <v>122120</v>
          </cell>
          <cell r="M312">
            <v>121920</v>
          </cell>
          <cell r="N312">
            <v>131600</v>
          </cell>
          <cell r="O312">
            <v>149960</v>
          </cell>
          <cell r="P312">
            <v>116440</v>
          </cell>
          <cell r="Q312">
            <v>119960</v>
          </cell>
          <cell r="R312">
            <v>128120</v>
          </cell>
          <cell r="S312">
            <v>130360</v>
          </cell>
          <cell r="T312">
            <v>139440</v>
          </cell>
          <cell r="U312">
            <v>116560</v>
          </cell>
          <cell r="V312">
            <v>109280</v>
          </cell>
          <cell r="W312">
            <v>121240</v>
          </cell>
          <cell r="X312">
            <v>121520</v>
          </cell>
          <cell r="Y312">
            <v>123880</v>
          </cell>
          <cell r="Z312">
            <v>124840</v>
          </cell>
          <cell r="AA312">
            <v>121680</v>
          </cell>
          <cell r="AB312">
            <v>113960</v>
          </cell>
          <cell r="AC312">
            <v>107120</v>
          </cell>
          <cell r="AD312">
            <v>127640</v>
          </cell>
          <cell r="AE312">
            <v>123400</v>
          </cell>
          <cell r="AF312">
            <v>122920</v>
          </cell>
          <cell r="AG312">
            <v>105360</v>
          </cell>
          <cell r="AI312">
            <v>139640</v>
          </cell>
        </row>
        <row r="313"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5400</v>
          </cell>
          <cell r="AE313">
            <v>5160</v>
          </cell>
          <cell r="AF313">
            <v>5800</v>
          </cell>
          <cell r="AG313">
            <v>5000</v>
          </cell>
          <cell r="AI313">
            <v>0</v>
          </cell>
        </row>
        <row r="314">
          <cell r="I314">
            <v>487375</v>
          </cell>
          <cell r="J314">
            <v>527389</v>
          </cell>
          <cell r="K314">
            <v>1607729</v>
          </cell>
          <cell r="L314">
            <v>1651058</v>
          </cell>
          <cell r="M314">
            <v>1738280</v>
          </cell>
          <cell r="N314">
            <v>1721902</v>
          </cell>
          <cell r="O314">
            <v>1875366</v>
          </cell>
          <cell r="P314">
            <v>1639589</v>
          </cell>
          <cell r="Q314">
            <v>1514998</v>
          </cell>
          <cell r="R314">
            <v>1824556</v>
          </cell>
          <cell r="S314">
            <v>1688626</v>
          </cell>
          <cell r="T314">
            <v>1813057</v>
          </cell>
          <cell r="U314">
            <v>1643313</v>
          </cell>
          <cell r="V314">
            <v>1499947</v>
          </cell>
          <cell r="W314">
            <v>1806876</v>
          </cell>
          <cell r="X314">
            <v>1781930</v>
          </cell>
          <cell r="Y314">
            <v>1792371</v>
          </cell>
          <cell r="Z314">
            <v>1958672</v>
          </cell>
          <cell r="AA314">
            <v>1802178</v>
          </cell>
          <cell r="AB314">
            <v>1683966</v>
          </cell>
          <cell r="AC314">
            <v>1634380</v>
          </cell>
          <cell r="AD314">
            <v>1692010</v>
          </cell>
          <cell r="AE314">
            <v>1618190</v>
          </cell>
          <cell r="AF314">
            <v>1571434</v>
          </cell>
          <cell r="AG314">
            <v>1733380</v>
          </cell>
          <cell r="AI314">
            <v>527389</v>
          </cell>
        </row>
        <row r="315"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I315">
            <v>0</v>
          </cell>
        </row>
        <row r="316">
          <cell r="I316">
            <v>20074</v>
          </cell>
          <cell r="J316">
            <v>21157</v>
          </cell>
          <cell r="K316">
            <v>21182</v>
          </cell>
          <cell r="L316">
            <v>22072</v>
          </cell>
          <cell r="M316">
            <v>21831</v>
          </cell>
          <cell r="N316">
            <v>22724</v>
          </cell>
          <cell r="O316">
            <v>18966</v>
          </cell>
          <cell r="P316">
            <v>19360</v>
          </cell>
          <cell r="Q316">
            <v>18225</v>
          </cell>
          <cell r="R316">
            <v>20107</v>
          </cell>
          <cell r="S316">
            <v>21928</v>
          </cell>
          <cell r="T316">
            <v>18867</v>
          </cell>
          <cell r="U316">
            <v>17173</v>
          </cell>
          <cell r="V316">
            <v>16153</v>
          </cell>
          <cell r="W316">
            <v>19529</v>
          </cell>
          <cell r="X316">
            <v>22127</v>
          </cell>
          <cell r="Y316">
            <v>20525</v>
          </cell>
          <cell r="Z316">
            <v>18737</v>
          </cell>
          <cell r="AA316">
            <v>18584</v>
          </cell>
          <cell r="AB316">
            <v>19520</v>
          </cell>
          <cell r="AC316">
            <v>17825</v>
          </cell>
          <cell r="AD316">
            <v>18347</v>
          </cell>
          <cell r="AE316">
            <v>17448</v>
          </cell>
          <cell r="AF316">
            <v>13347</v>
          </cell>
          <cell r="AG316">
            <v>15573</v>
          </cell>
          <cell r="AI316">
            <v>21157</v>
          </cell>
        </row>
        <row r="317">
          <cell r="I317">
            <v>49393</v>
          </cell>
          <cell r="J317">
            <v>38793</v>
          </cell>
          <cell r="K317">
            <v>32489</v>
          </cell>
          <cell r="L317">
            <v>28207</v>
          </cell>
          <cell r="M317">
            <v>30485</v>
          </cell>
          <cell r="N317">
            <v>30837</v>
          </cell>
          <cell r="O317">
            <v>29144</v>
          </cell>
          <cell r="P317">
            <v>32640</v>
          </cell>
          <cell r="Q317">
            <v>41385</v>
          </cell>
          <cell r="R317">
            <v>53987</v>
          </cell>
          <cell r="S317">
            <v>56028</v>
          </cell>
          <cell r="T317">
            <v>64427</v>
          </cell>
          <cell r="U317">
            <v>52553</v>
          </cell>
          <cell r="V317">
            <v>42533</v>
          </cell>
          <cell r="W317">
            <v>32329</v>
          </cell>
          <cell r="X317">
            <v>32667</v>
          </cell>
          <cell r="Y317">
            <v>35885</v>
          </cell>
          <cell r="Z317">
            <v>35357</v>
          </cell>
          <cell r="AA317">
            <v>37844</v>
          </cell>
          <cell r="AB317">
            <v>39540</v>
          </cell>
          <cell r="AC317">
            <v>41425</v>
          </cell>
          <cell r="AD317">
            <v>64667</v>
          </cell>
          <cell r="AE317">
            <v>71528</v>
          </cell>
          <cell r="AF317">
            <v>71227</v>
          </cell>
          <cell r="AG317">
            <v>60613</v>
          </cell>
          <cell r="AI317">
            <v>38793</v>
          </cell>
        </row>
        <row r="318">
          <cell r="I318">
            <v>6019</v>
          </cell>
          <cell r="J318">
            <v>5323</v>
          </cell>
          <cell r="K318">
            <v>5873</v>
          </cell>
          <cell r="L318">
            <v>8973</v>
          </cell>
          <cell r="M318">
            <v>8107</v>
          </cell>
          <cell r="N318">
            <v>7505</v>
          </cell>
          <cell r="O318">
            <v>8706</v>
          </cell>
          <cell r="P318">
            <v>6499</v>
          </cell>
          <cell r="Q318">
            <v>5538</v>
          </cell>
          <cell r="R318">
            <v>6213</v>
          </cell>
          <cell r="S318">
            <v>5947</v>
          </cell>
          <cell r="T318">
            <v>5438</v>
          </cell>
          <cell r="U318">
            <v>6744</v>
          </cell>
          <cell r="V318">
            <v>5480</v>
          </cell>
          <cell r="W318">
            <v>7982</v>
          </cell>
          <cell r="X318">
            <v>7097</v>
          </cell>
          <cell r="Y318">
            <v>9739</v>
          </cell>
          <cell r="Z318">
            <v>8632</v>
          </cell>
          <cell r="AA318">
            <v>9061</v>
          </cell>
          <cell r="AB318">
            <v>6282</v>
          </cell>
          <cell r="AC318">
            <v>4979</v>
          </cell>
          <cell r="AD318">
            <v>5577</v>
          </cell>
          <cell r="AE318">
            <v>5361</v>
          </cell>
          <cell r="AF318">
            <v>5134</v>
          </cell>
          <cell r="AG318">
            <v>6146</v>
          </cell>
          <cell r="AI318">
            <v>5323</v>
          </cell>
        </row>
        <row r="319"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I319">
            <v>0</v>
          </cell>
        </row>
        <row r="320">
          <cell r="I320">
            <v>2830500</v>
          </cell>
          <cell r="J320">
            <v>102300</v>
          </cell>
          <cell r="K320">
            <v>100500</v>
          </cell>
          <cell r="L320">
            <v>90900</v>
          </cell>
          <cell r="M320">
            <v>116100</v>
          </cell>
          <cell r="N320">
            <v>117600</v>
          </cell>
          <cell r="O320">
            <v>145500</v>
          </cell>
          <cell r="P320">
            <v>119700</v>
          </cell>
          <cell r="Q320">
            <v>103801</v>
          </cell>
          <cell r="R320">
            <v>97563</v>
          </cell>
          <cell r="S320">
            <v>103865</v>
          </cell>
          <cell r="T320">
            <v>101518</v>
          </cell>
          <cell r="U320">
            <v>108398</v>
          </cell>
          <cell r="V320">
            <v>113927</v>
          </cell>
          <cell r="W320">
            <v>120306</v>
          </cell>
          <cell r="X320">
            <v>120299</v>
          </cell>
          <cell r="Y320">
            <v>118503</v>
          </cell>
          <cell r="Z320">
            <v>127627</v>
          </cell>
          <cell r="AA320">
            <v>118431</v>
          </cell>
          <cell r="AB320">
            <v>103309</v>
          </cell>
          <cell r="AC320">
            <v>98911</v>
          </cell>
          <cell r="AD320">
            <v>96309</v>
          </cell>
          <cell r="AE320">
            <v>13907</v>
          </cell>
          <cell r="AF320">
            <v>6613</v>
          </cell>
          <cell r="AG320">
            <v>3286</v>
          </cell>
          <cell r="AI320">
            <v>102300</v>
          </cell>
        </row>
        <row r="322">
          <cell r="I322">
            <v>824194</v>
          </cell>
          <cell r="J322">
            <v>844928</v>
          </cell>
          <cell r="K322">
            <v>1069608</v>
          </cell>
          <cell r="L322">
            <v>1190564</v>
          </cell>
          <cell r="M322">
            <v>1050456</v>
          </cell>
          <cell r="N322">
            <v>952116</v>
          </cell>
          <cell r="O322">
            <v>870411</v>
          </cell>
          <cell r="P322">
            <v>804427</v>
          </cell>
          <cell r="Q322">
            <v>808266</v>
          </cell>
          <cell r="R322">
            <v>801437</v>
          </cell>
          <cell r="S322">
            <v>697702</v>
          </cell>
          <cell r="T322">
            <v>730077</v>
          </cell>
          <cell r="U322">
            <v>730400</v>
          </cell>
          <cell r="V322">
            <v>846202</v>
          </cell>
          <cell r="W322">
            <v>921680</v>
          </cell>
          <cell r="X322">
            <v>1045531</v>
          </cell>
          <cell r="Y322">
            <v>775491</v>
          </cell>
          <cell r="Z322">
            <v>872521</v>
          </cell>
          <cell r="AA322">
            <v>866312</v>
          </cell>
          <cell r="AB322">
            <v>803770</v>
          </cell>
          <cell r="AC322">
            <v>739893</v>
          </cell>
          <cell r="AD322">
            <v>704546</v>
          </cell>
          <cell r="AE322">
            <v>617024</v>
          </cell>
          <cell r="AF322">
            <v>648382</v>
          </cell>
          <cell r="AG322">
            <v>695633</v>
          </cell>
          <cell r="AI322">
            <v>844928</v>
          </cell>
        </row>
        <row r="323">
          <cell r="I323">
            <v>3558000</v>
          </cell>
          <cell r="J323">
            <v>3454500</v>
          </cell>
          <cell r="K323">
            <v>4188000</v>
          </cell>
          <cell r="L323">
            <v>3894000</v>
          </cell>
          <cell r="M323">
            <v>3594000</v>
          </cell>
          <cell r="N323">
            <v>3966000</v>
          </cell>
          <cell r="O323">
            <v>3453000</v>
          </cell>
          <cell r="P323">
            <v>3610500</v>
          </cell>
          <cell r="Q323">
            <v>3184500</v>
          </cell>
          <cell r="R323">
            <v>3069000</v>
          </cell>
          <cell r="S323">
            <v>2469000</v>
          </cell>
          <cell r="T323">
            <v>3184500</v>
          </cell>
          <cell r="U323">
            <v>2989500</v>
          </cell>
          <cell r="V323">
            <v>3541500</v>
          </cell>
          <cell r="W323">
            <v>3240000</v>
          </cell>
          <cell r="X323">
            <v>2943000</v>
          </cell>
          <cell r="Y323">
            <v>3460500</v>
          </cell>
          <cell r="Z323">
            <v>3316500</v>
          </cell>
          <cell r="AA323">
            <v>3223500</v>
          </cell>
          <cell r="AB323">
            <v>2586000</v>
          </cell>
          <cell r="AC323">
            <v>2629500</v>
          </cell>
          <cell r="AD323">
            <v>2673000</v>
          </cell>
          <cell r="AE323">
            <v>2550000</v>
          </cell>
          <cell r="AF323">
            <v>2511000</v>
          </cell>
          <cell r="AG323">
            <v>2842500</v>
          </cell>
          <cell r="AI323">
            <v>3454500</v>
          </cell>
        </row>
        <row r="324"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2560</v>
          </cell>
          <cell r="W324">
            <v>4480</v>
          </cell>
          <cell r="X324">
            <v>640</v>
          </cell>
          <cell r="Y324">
            <v>640</v>
          </cell>
          <cell r="Z324">
            <v>1600</v>
          </cell>
          <cell r="AA324">
            <v>3520</v>
          </cell>
          <cell r="AB324">
            <v>2880</v>
          </cell>
          <cell r="AC324">
            <v>2880</v>
          </cell>
          <cell r="AD324">
            <v>2560</v>
          </cell>
          <cell r="AE324">
            <v>2240</v>
          </cell>
          <cell r="AF324">
            <v>2880</v>
          </cell>
          <cell r="AG324">
            <v>1600</v>
          </cell>
          <cell r="AI324">
            <v>0</v>
          </cell>
        </row>
        <row r="325">
          <cell r="I325">
            <v>1011678</v>
          </cell>
          <cell r="J325">
            <v>1042752</v>
          </cell>
          <cell r="K325">
            <v>1213632</v>
          </cell>
          <cell r="L325">
            <v>1237203</v>
          </cell>
          <cell r="M325">
            <v>1120669</v>
          </cell>
          <cell r="N325">
            <v>1216869</v>
          </cell>
          <cell r="O325">
            <v>991823</v>
          </cell>
          <cell r="P325">
            <v>864800</v>
          </cell>
          <cell r="Q325">
            <v>898115</v>
          </cell>
          <cell r="R325">
            <v>900828</v>
          </cell>
          <cell r="S325">
            <v>744809</v>
          </cell>
          <cell r="T325">
            <v>864873</v>
          </cell>
          <cell r="U325">
            <v>897257</v>
          </cell>
          <cell r="V325">
            <v>1007696</v>
          </cell>
          <cell r="W325">
            <v>1274282</v>
          </cell>
          <cell r="X325">
            <v>1300448</v>
          </cell>
          <cell r="Y325">
            <v>1336178</v>
          </cell>
          <cell r="Z325">
            <v>1394591</v>
          </cell>
          <cell r="AA325">
            <v>1105113</v>
          </cell>
          <cell r="AB325">
            <v>967019</v>
          </cell>
          <cell r="AC325">
            <v>997296</v>
          </cell>
          <cell r="AD325">
            <v>948279</v>
          </cell>
          <cell r="AE325">
            <v>841696</v>
          </cell>
          <cell r="AF325">
            <v>819726</v>
          </cell>
          <cell r="AG325">
            <v>852481</v>
          </cell>
          <cell r="AI325">
            <v>1042752</v>
          </cell>
        </row>
        <row r="326"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I326">
            <v>0</v>
          </cell>
        </row>
        <row r="327"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I327">
            <v>0</v>
          </cell>
        </row>
        <row r="328"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I328">
            <v>0</v>
          </cell>
        </row>
        <row r="329">
          <cell r="I329">
            <v>4</v>
          </cell>
          <cell r="J329">
            <v>8</v>
          </cell>
          <cell r="K329">
            <v>2</v>
          </cell>
          <cell r="L329">
            <v>5</v>
          </cell>
          <cell r="M329">
            <v>2</v>
          </cell>
          <cell r="N329">
            <v>30</v>
          </cell>
          <cell r="O329">
            <v>7</v>
          </cell>
          <cell r="P329">
            <v>4</v>
          </cell>
          <cell r="Q329">
            <v>6</v>
          </cell>
          <cell r="R329">
            <v>9</v>
          </cell>
          <cell r="S329">
            <v>10</v>
          </cell>
          <cell r="T329">
            <v>2</v>
          </cell>
          <cell r="U329">
            <v>21</v>
          </cell>
          <cell r="V329">
            <v>4</v>
          </cell>
          <cell r="W329">
            <v>30</v>
          </cell>
          <cell r="X329">
            <v>6</v>
          </cell>
          <cell r="Y329">
            <v>3</v>
          </cell>
          <cell r="Z329">
            <v>2</v>
          </cell>
          <cell r="AA329">
            <v>0</v>
          </cell>
          <cell r="AB329">
            <v>0</v>
          </cell>
          <cell r="AC329">
            <v>0</v>
          </cell>
          <cell r="AD329">
            <v>7</v>
          </cell>
          <cell r="AE329">
            <v>2</v>
          </cell>
          <cell r="AF329">
            <v>10</v>
          </cell>
          <cell r="AG329">
            <v>16</v>
          </cell>
          <cell r="AI329">
            <v>8</v>
          </cell>
        </row>
        <row r="330">
          <cell r="I330">
            <v>474800</v>
          </cell>
          <cell r="J330">
            <v>546800</v>
          </cell>
          <cell r="K330">
            <v>598800</v>
          </cell>
          <cell r="L330">
            <v>540800</v>
          </cell>
          <cell r="M330">
            <v>518800</v>
          </cell>
          <cell r="N330">
            <v>603600</v>
          </cell>
          <cell r="O330">
            <v>514400</v>
          </cell>
          <cell r="P330">
            <v>494800</v>
          </cell>
          <cell r="Q330">
            <v>583200</v>
          </cell>
          <cell r="R330">
            <v>521200</v>
          </cell>
          <cell r="S330">
            <v>546800</v>
          </cell>
          <cell r="T330">
            <v>504800</v>
          </cell>
          <cell r="U330">
            <v>587200</v>
          </cell>
          <cell r="V330">
            <v>531200</v>
          </cell>
          <cell r="W330">
            <v>682800</v>
          </cell>
          <cell r="X330">
            <v>732400</v>
          </cell>
          <cell r="Y330">
            <v>738000</v>
          </cell>
          <cell r="Z330">
            <v>832800</v>
          </cell>
          <cell r="AA330">
            <v>778000</v>
          </cell>
          <cell r="AB330">
            <v>756400</v>
          </cell>
          <cell r="AC330">
            <v>730000</v>
          </cell>
          <cell r="AD330">
            <v>683200</v>
          </cell>
          <cell r="AE330">
            <v>761200</v>
          </cell>
          <cell r="AF330">
            <v>747600</v>
          </cell>
          <cell r="AG330">
            <v>717200</v>
          </cell>
          <cell r="AI330">
            <v>546800</v>
          </cell>
        </row>
        <row r="331">
          <cell r="I331">
            <v>1037</v>
          </cell>
          <cell r="J331">
            <v>1459</v>
          </cell>
          <cell r="K331">
            <v>3462</v>
          </cell>
          <cell r="L331">
            <v>4842</v>
          </cell>
          <cell r="M331">
            <v>5814</v>
          </cell>
          <cell r="N331">
            <v>4440</v>
          </cell>
          <cell r="O331">
            <v>6553</v>
          </cell>
          <cell r="P331">
            <v>3313</v>
          </cell>
          <cell r="Q331">
            <v>2624</v>
          </cell>
          <cell r="R331">
            <v>2055</v>
          </cell>
          <cell r="S331">
            <v>872</v>
          </cell>
          <cell r="T331">
            <v>760</v>
          </cell>
          <cell r="U331">
            <v>854</v>
          </cell>
          <cell r="V331">
            <v>865</v>
          </cell>
          <cell r="W331">
            <v>2523</v>
          </cell>
          <cell r="X331">
            <v>3962</v>
          </cell>
          <cell r="Y331">
            <v>7505</v>
          </cell>
          <cell r="Z331">
            <v>2518</v>
          </cell>
          <cell r="AA331">
            <v>2617</v>
          </cell>
          <cell r="AB331">
            <v>530</v>
          </cell>
          <cell r="AC331">
            <v>482</v>
          </cell>
          <cell r="AD331">
            <v>663</v>
          </cell>
          <cell r="AE331">
            <v>701</v>
          </cell>
          <cell r="AF331">
            <v>770</v>
          </cell>
          <cell r="AG331">
            <v>527</v>
          </cell>
          <cell r="AI331">
            <v>1459</v>
          </cell>
        </row>
        <row r="332">
          <cell r="I332">
            <v>2496633</v>
          </cell>
          <cell r="J332">
            <v>2711856</v>
          </cell>
          <cell r="K332">
            <v>2881245</v>
          </cell>
          <cell r="L332">
            <v>3341153</v>
          </cell>
          <cell r="M332">
            <v>2861865</v>
          </cell>
          <cell r="N332">
            <v>3412291</v>
          </cell>
          <cell r="O332">
            <v>3193162</v>
          </cell>
          <cell r="P332">
            <v>2574515</v>
          </cell>
          <cell r="Q332">
            <v>2472712</v>
          </cell>
          <cell r="R332">
            <v>2498822</v>
          </cell>
          <cell r="S332">
            <v>3226381</v>
          </cell>
          <cell r="T332">
            <v>2895773</v>
          </cell>
          <cell r="U332">
            <v>3120933</v>
          </cell>
          <cell r="V332">
            <v>3008802</v>
          </cell>
          <cell r="W332">
            <v>3076077</v>
          </cell>
          <cell r="X332">
            <v>3331520</v>
          </cell>
          <cell r="Y332">
            <v>3255434</v>
          </cell>
          <cell r="Z332">
            <v>2296460</v>
          </cell>
          <cell r="AA332">
            <v>2540949</v>
          </cell>
          <cell r="AB332">
            <v>2358675</v>
          </cell>
          <cell r="AC332">
            <v>2257769</v>
          </cell>
          <cell r="AD332">
            <v>2220384</v>
          </cell>
          <cell r="AE332">
            <v>2234440</v>
          </cell>
          <cell r="AF332">
            <v>2204306</v>
          </cell>
          <cell r="AG332">
            <v>2080909</v>
          </cell>
          <cell r="AI332">
            <v>2711856</v>
          </cell>
        </row>
        <row r="333">
          <cell r="I333">
            <v>7872</v>
          </cell>
          <cell r="J333">
            <v>8736</v>
          </cell>
          <cell r="K333">
            <v>9312</v>
          </cell>
          <cell r="L333">
            <v>9312</v>
          </cell>
          <cell r="M333">
            <v>9792</v>
          </cell>
          <cell r="N333">
            <v>11616</v>
          </cell>
          <cell r="O333">
            <v>9600</v>
          </cell>
          <cell r="P333">
            <v>10752</v>
          </cell>
          <cell r="Q333">
            <v>7872</v>
          </cell>
          <cell r="R333">
            <v>7776</v>
          </cell>
          <cell r="S333">
            <v>7200</v>
          </cell>
          <cell r="T333">
            <v>8544</v>
          </cell>
          <cell r="U333">
            <v>9024</v>
          </cell>
          <cell r="V333">
            <v>8064</v>
          </cell>
          <cell r="W333">
            <v>12096</v>
          </cell>
          <cell r="X333">
            <v>10656</v>
          </cell>
          <cell r="Y333">
            <v>12672</v>
          </cell>
          <cell r="Z333">
            <v>13056</v>
          </cell>
          <cell r="AA333">
            <v>10656</v>
          </cell>
          <cell r="AB333">
            <v>8352</v>
          </cell>
          <cell r="AC333">
            <v>8352</v>
          </cell>
          <cell r="AD333">
            <v>8160</v>
          </cell>
          <cell r="AE333">
            <v>8064</v>
          </cell>
          <cell r="AF333">
            <v>6816</v>
          </cell>
          <cell r="AG333">
            <v>7680</v>
          </cell>
          <cell r="AI333">
            <v>8736</v>
          </cell>
        </row>
        <row r="334">
          <cell r="I334">
            <v>5252060</v>
          </cell>
          <cell r="J334">
            <v>4761873</v>
          </cell>
          <cell r="K334">
            <v>5604078</v>
          </cell>
          <cell r="L334">
            <v>4887753</v>
          </cell>
          <cell r="M334">
            <v>5169812</v>
          </cell>
          <cell r="N334">
            <v>5519434</v>
          </cell>
          <cell r="O334">
            <v>4995355</v>
          </cell>
          <cell r="P334">
            <v>4456520</v>
          </cell>
          <cell r="Q334">
            <v>4202130</v>
          </cell>
          <cell r="R334">
            <v>4631840</v>
          </cell>
          <cell r="S334">
            <v>4641869</v>
          </cell>
          <cell r="T334">
            <v>4572870</v>
          </cell>
          <cell r="U334">
            <v>4563991</v>
          </cell>
          <cell r="V334">
            <v>4667640</v>
          </cell>
          <cell r="W334">
            <v>5721241</v>
          </cell>
          <cell r="X334">
            <v>5450249</v>
          </cell>
          <cell r="Y334">
            <v>5692202</v>
          </cell>
          <cell r="Z334">
            <v>6133907</v>
          </cell>
          <cell r="AA334">
            <v>5134450</v>
          </cell>
          <cell r="AB334">
            <v>4996031</v>
          </cell>
          <cell r="AC334">
            <v>4921785</v>
          </cell>
          <cell r="AD334">
            <v>4361535</v>
          </cell>
          <cell r="AE334">
            <v>5101331</v>
          </cell>
          <cell r="AF334">
            <v>4848860</v>
          </cell>
          <cell r="AG334">
            <v>4792636</v>
          </cell>
          <cell r="AI334">
            <v>4761873</v>
          </cell>
        </row>
        <row r="335">
          <cell r="I335">
            <v>93088</v>
          </cell>
          <cell r="J335">
            <v>112431</v>
          </cell>
          <cell r="K335">
            <v>65613</v>
          </cell>
          <cell r="L335">
            <v>46307</v>
          </cell>
          <cell r="M335">
            <v>99534</v>
          </cell>
          <cell r="N335">
            <v>70992</v>
          </cell>
          <cell r="O335">
            <v>99095</v>
          </cell>
          <cell r="P335">
            <v>92161</v>
          </cell>
          <cell r="Q335">
            <v>92047</v>
          </cell>
          <cell r="R335">
            <v>85602</v>
          </cell>
          <cell r="S335">
            <v>91443</v>
          </cell>
          <cell r="T335">
            <v>70241</v>
          </cell>
          <cell r="U335">
            <v>14611</v>
          </cell>
          <cell r="V335">
            <v>32403</v>
          </cell>
          <cell r="W335">
            <v>88344</v>
          </cell>
          <cell r="X335">
            <v>53076</v>
          </cell>
          <cell r="Y335">
            <v>67776</v>
          </cell>
          <cell r="Z335">
            <v>82230</v>
          </cell>
          <cell r="AA335">
            <v>91696</v>
          </cell>
          <cell r="AB335">
            <v>99639</v>
          </cell>
          <cell r="AC335">
            <v>101734</v>
          </cell>
          <cell r="AD335">
            <v>78014</v>
          </cell>
          <cell r="AE335">
            <v>40528</v>
          </cell>
          <cell r="AF335">
            <v>38855</v>
          </cell>
          <cell r="AG335">
            <v>85539</v>
          </cell>
          <cell r="AI335">
            <v>112431</v>
          </cell>
        </row>
        <row r="336">
          <cell r="I336">
            <v>614400</v>
          </cell>
          <cell r="J336">
            <v>517200</v>
          </cell>
          <cell r="K336">
            <v>515400</v>
          </cell>
          <cell r="L336">
            <v>484200</v>
          </cell>
          <cell r="M336">
            <v>442200</v>
          </cell>
          <cell r="N336">
            <v>554400</v>
          </cell>
          <cell r="O336">
            <v>538800</v>
          </cell>
          <cell r="P336">
            <v>505200</v>
          </cell>
          <cell r="Q336">
            <v>439200</v>
          </cell>
          <cell r="R336">
            <v>473400</v>
          </cell>
          <cell r="S336">
            <v>514800</v>
          </cell>
          <cell r="T336">
            <v>444600</v>
          </cell>
          <cell r="U336">
            <v>512400</v>
          </cell>
          <cell r="V336">
            <v>396600</v>
          </cell>
          <cell r="W336">
            <v>556200</v>
          </cell>
          <cell r="X336">
            <v>539400</v>
          </cell>
          <cell r="Y336">
            <v>466200</v>
          </cell>
          <cell r="Z336">
            <v>573600</v>
          </cell>
          <cell r="AA336">
            <v>442200</v>
          </cell>
          <cell r="AB336">
            <v>472200</v>
          </cell>
          <cell r="AC336">
            <v>466800</v>
          </cell>
          <cell r="AD336">
            <v>455400</v>
          </cell>
          <cell r="AE336">
            <v>406800</v>
          </cell>
          <cell r="AF336">
            <v>383400</v>
          </cell>
          <cell r="AG336">
            <v>438600</v>
          </cell>
          <cell r="AI336">
            <v>517200</v>
          </cell>
        </row>
        <row r="337">
          <cell r="I337">
            <v>129000</v>
          </cell>
          <cell r="J337">
            <v>158640</v>
          </cell>
          <cell r="K337">
            <v>114920</v>
          </cell>
          <cell r="L337">
            <v>114600</v>
          </cell>
          <cell r="M337">
            <v>110240</v>
          </cell>
          <cell r="N337">
            <v>203280</v>
          </cell>
          <cell r="O337">
            <v>0</v>
          </cell>
          <cell r="P337">
            <v>54000</v>
          </cell>
          <cell r="Q337">
            <v>99080</v>
          </cell>
          <cell r="R337">
            <v>52800</v>
          </cell>
          <cell r="S337">
            <v>19800</v>
          </cell>
          <cell r="T337">
            <v>24840</v>
          </cell>
          <cell r="U337">
            <v>22360</v>
          </cell>
          <cell r="V337">
            <v>20720</v>
          </cell>
          <cell r="W337">
            <v>21320</v>
          </cell>
          <cell r="X337">
            <v>20400</v>
          </cell>
          <cell r="Y337">
            <v>21520</v>
          </cell>
          <cell r="Z337">
            <v>29200</v>
          </cell>
          <cell r="AA337">
            <v>26308</v>
          </cell>
          <cell r="AB337">
            <v>21606</v>
          </cell>
          <cell r="AC337">
            <v>13206</v>
          </cell>
          <cell r="AD337">
            <v>15080</v>
          </cell>
          <cell r="AE337">
            <v>13132</v>
          </cell>
          <cell r="AF337">
            <v>18668</v>
          </cell>
          <cell r="AG337">
            <v>69080</v>
          </cell>
          <cell r="AI337">
            <v>158640</v>
          </cell>
        </row>
        <row r="338">
          <cell r="I338">
            <v>1068</v>
          </cell>
          <cell r="J338">
            <v>1210</v>
          </cell>
          <cell r="K338">
            <v>1647</v>
          </cell>
          <cell r="L338">
            <v>2429</v>
          </cell>
          <cell r="M338">
            <v>1960</v>
          </cell>
          <cell r="N338">
            <v>1752</v>
          </cell>
          <cell r="O338">
            <v>1991</v>
          </cell>
          <cell r="P338">
            <v>1233</v>
          </cell>
          <cell r="Q338">
            <v>924</v>
          </cell>
          <cell r="R338">
            <v>1094</v>
          </cell>
          <cell r="S338">
            <v>1416</v>
          </cell>
          <cell r="T338">
            <v>1405</v>
          </cell>
          <cell r="U338">
            <v>1146</v>
          </cell>
          <cell r="V338">
            <v>985</v>
          </cell>
          <cell r="W338">
            <v>1736</v>
          </cell>
          <cell r="X338">
            <v>1883</v>
          </cell>
          <cell r="Y338">
            <v>2239</v>
          </cell>
          <cell r="Z338">
            <v>2613</v>
          </cell>
          <cell r="AA338">
            <v>2041</v>
          </cell>
          <cell r="AB338">
            <v>1191</v>
          </cell>
          <cell r="AC338">
            <v>1153</v>
          </cell>
          <cell r="AD338">
            <v>1432</v>
          </cell>
          <cell r="AE338">
            <v>1471</v>
          </cell>
          <cell r="AF338">
            <v>1224</v>
          </cell>
          <cell r="AG338">
            <v>929</v>
          </cell>
          <cell r="AI338">
            <v>1210</v>
          </cell>
        </row>
        <row r="339">
          <cell r="I339">
            <v>2495808</v>
          </cell>
          <cell r="J339">
            <v>2755788</v>
          </cell>
          <cell r="K339">
            <v>2698296</v>
          </cell>
          <cell r="L339">
            <v>3093396</v>
          </cell>
          <cell r="M339">
            <v>2973948</v>
          </cell>
          <cell r="N339">
            <v>4089912</v>
          </cell>
          <cell r="O339">
            <v>2108736</v>
          </cell>
          <cell r="P339">
            <v>2759976</v>
          </cell>
          <cell r="Q339">
            <v>2602980</v>
          </cell>
          <cell r="R339">
            <v>2458716</v>
          </cell>
          <cell r="S339">
            <v>2886432</v>
          </cell>
          <cell r="T339">
            <v>2401608</v>
          </cell>
          <cell r="U339">
            <v>2764200</v>
          </cell>
          <cell r="V339">
            <v>2786268</v>
          </cell>
          <cell r="W339">
            <v>3227028</v>
          </cell>
          <cell r="X339">
            <v>3142632</v>
          </cell>
          <cell r="Y339">
            <v>3183384</v>
          </cell>
          <cell r="Z339">
            <v>4504632</v>
          </cell>
          <cell r="AA339">
            <v>2111712</v>
          </cell>
          <cell r="AB339">
            <v>3014208</v>
          </cell>
          <cell r="AC339">
            <v>2863548</v>
          </cell>
          <cell r="AD339">
            <v>2572896</v>
          </cell>
          <cell r="AE339">
            <v>2666256</v>
          </cell>
          <cell r="AF339">
            <v>2698248</v>
          </cell>
          <cell r="AG339">
            <v>2835984</v>
          </cell>
          <cell r="AI339">
            <v>2755788</v>
          </cell>
        </row>
        <row r="340"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I340">
            <v>0</v>
          </cell>
        </row>
        <row r="341">
          <cell r="I341">
            <v>1753200</v>
          </cell>
          <cell r="J341">
            <v>1860600</v>
          </cell>
          <cell r="K341">
            <v>1842600</v>
          </cell>
          <cell r="L341">
            <v>2137800</v>
          </cell>
          <cell r="M341">
            <v>2020200</v>
          </cell>
          <cell r="N341">
            <v>2068800</v>
          </cell>
          <cell r="O341">
            <v>1711200</v>
          </cell>
          <cell r="P341">
            <v>1821600</v>
          </cell>
          <cell r="Q341">
            <v>1698600</v>
          </cell>
          <cell r="R341">
            <v>1374600</v>
          </cell>
          <cell r="S341">
            <v>1416000</v>
          </cell>
          <cell r="T341">
            <v>1186800</v>
          </cell>
          <cell r="U341">
            <v>1378800</v>
          </cell>
          <cell r="V341">
            <v>1255800</v>
          </cell>
          <cell r="W341">
            <v>1455000</v>
          </cell>
          <cell r="X341">
            <v>1678800</v>
          </cell>
          <cell r="Y341">
            <v>1520400</v>
          </cell>
          <cell r="Z341">
            <v>1680000</v>
          </cell>
          <cell r="AA341">
            <v>1524000</v>
          </cell>
          <cell r="AB341">
            <v>1236600</v>
          </cell>
          <cell r="AC341">
            <v>1570800</v>
          </cell>
          <cell r="AD341">
            <v>1262400</v>
          </cell>
          <cell r="AE341">
            <v>1113000</v>
          </cell>
          <cell r="AF341">
            <v>937800</v>
          </cell>
          <cell r="AG341">
            <v>1143000</v>
          </cell>
          <cell r="AI341">
            <v>1860600</v>
          </cell>
        </row>
        <row r="343">
          <cell r="I343">
            <v>471</v>
          </cell>
          <cell r="J343">
            <v>1171</v>
          </cell>
          <cell r="K343">
            <v>995</v>
          </cell>
          <cell r="L343">
            <v>999</v>
          </cell>
          <cell r="M343">
            <v>1085</v>
          </cell>
          <cell r="N343">
            <v>3978</v>
          </cell>
          <cell r="O343">
            <v>1355</v>
          </cell>
          <cell r="P343">
            <v>1051</v>
          </cell>
          <cell r="Q343">
            <v>1298</v>
          </cell>
          <cell r="R343">
            <v>893</v>
          </cell>
          <cell r="S343">
            <v>864</v>
          </cell>
          <cell r="T343">
            <v>773</v>
          </cell>
          <cell r="U343">
            <v>866</v>
          </cell>
          <cell r="V343">
            <v>987</v>
          </cell>
          <cell r="W343">
            <v>900</v>
          </cell>
          <cell r="X343">
            <v>906</v>
          </cell>
          <cell r="Y343">
            <v>734</v>
          </cell>
          <cell r="Z343">
            <v>2458</v>
          </cell>
          <cell r="AA343">
            <v>1349</v>
          </cell>
          <cell r="AB343">
            <v>901</v>
          </cell>
          <cell r="AC343">
            <v>908</v>
          </cell>
          <cell r="AD343">
            <v>931</v>
          </cell>
          <cell r="AE343">
            <v>931</v>
          </cell>
          <cell r="AF343">
            <v>868</v>
          </cell>
          <cell r="AG343">
            <v>1019</v>
          </cell>
          <cell r="AI343">
            <v>1171</v>
          </cell>
        </row>
        <row r="344">
          <cell r="I344">
            <v>11569</v>
          </cell>
          <cell r="J344">
            <v>12651</v>
          </cell>
          <cell r="K344">
            <v>13550</v>
          </cell>
          <cell r="L344">
            <v>15622</v>
          </cell>
          <cell r="M344">
            <v>15485</v>
          </cell>
          <cell r="N344">
            <v>18322</v>
          </cell>
          <cell r="O344">
            <v>18684</v>
          </cell>
          <cell r="P344">
            <v>17377</v>
          </cell>
          <cell r="Q344">
            <v>16529</v>
          </cell>
          <cell r="R344">
            <v>14459</v>
          </cell>
          <cell r="S344">
            <v>13426</v>
          </cell>
          <cell r="T344">
            <v>12259</v>
          </cell>
          <cell r="U344">
            <v>11539</v>
          </cell>
          <cell r="V344">
            <v>12618</v>
          </cell>
          <cell r="W344">
            <v>13515</v>
          </cell>
          <cell r="X344">
            <v>15581</v>
          </cell>
          <cell r="Y344">
            <v>15445</v>
          </cell>
          <cell r="Z344">
            <v>18274</v>
          </cell>
          <cell r="AA344">
            <v>18635</v>
          </cell>
          <cell r="AB344">
            <v>17332</v>
          </cell>
          <cell r="AC344">
            <v>16523</v>
          </cell>
          <cell r="AD344">
            <v>14459</v>
          </cell>
          <cell r="AE344">
            <v>13426</v>
          </cell>
          <cell r="AF344">
            <v>12259</v>
          </cell>
          <cell r="AG344">
            <v>11539</v>
          </cell>
          <cell r="AI344">
            <v>12651</v>
          </cell>
        </row>
        <row r="345">
          <cell r="I345">
            <v>1290</v>
          </cell>
          <cell r="J345">
            <v>1371</v>
          </cell>
          <cell r="K345">
            <v>1423</v>
          </cell>
          <cell r="L345">
            <v>1667</v>
          </cell>
          <cell r="M345">
            <v>1645</v>
          </cell>
          <cell r="N345">
            <v>1961</v>
          </cell>
          <cell r="O345">
            <v>1871</v>
          </cell>
          <cell r="P345">
            <v>1788</v>
          </cell>
          <cell r="Q345">
            <v>1681</v>
          </cell>
          <cell r="R345">
            <v>1457</v>
          </cell>
          <cell r="S345">
            <v>1364</v>
          </cell>
          <cell r="T345">
            <v>1256</v>
          </cell>
          <cell r="U345">
            <v>1219</v>
          </cell>
          <cell r="V345">
            <v>16949</v>
          </cell>
          <cell r="W345">
            <v>608</v>
          </cell>
          <cell r="X345">
            <v>594</v>
          </cell>
          <cell r="Y345">
            <v>660</v>
          </cell>
          <cell r="Z345">
            <v>756</v>
          </cell>
          <cell r="AA345">
            <v>710</v>
          </cell>
          <cell r="AB345">
            <v>625</v>
          </cell>
          <cell r="AC345">
            <v>613</v>
          </cell>
          <cell r="AD345">
            <v>536</v>
          </cell>
          <cell r="AE345">
            <v>497</v>
          </cell>
          <cell r="AF345">
            <v>517</v>
          </cell>
          <cell r="AG345">
            <v>504</v>
          </cell>
          <cell r="AI345">
            <v>1371</v>
          </cell>
        </row>
        <row r="346">
          <cell r="I346">
            <v>296</v>
          </cell>
          <cell r="J346">
            <v>325</v>
          </cell>
          <cell r="K346">
            <v>347</v>
          </cell>
          <cell r="L346">
            <v>400</v>
          </cell>
          <cell r="M346">
            <v>397</v>
          </cell>
          <cell r="N346">
            <v>469</v>
          </cell>
          <cell r="O346">
            <v>479</v>
          </cell>
          <cell r="P346">
            <v>446</v>
          </cell>
          <cell r="Q346">
            <v>425</v>
          </cell>
          <cell r="R346">
            <v>372</v>
          </cell>
          <cell r="S346">
            <v>345</v>
          </cell>
          <cell r="T346">
            <v>316</v>
          </cell>
          <cell r="U346">
            <v>296</v>
          </cell>
          <cell r="V346">
            <v>325</v>
          </cell>
          <cell r="W346">
            <v>347</v>
          </cell>
          <cell r="X346">
            <v>400</v>
          </cell>
          <cell r="Y346">
            <v>397</v>
          </cell>
          <cell r="Z346">
            <v>469</v>
          </cell>
          <cell r="AA346">
            <v>479</v>
          </cell>
          <cell r="AB346">
            <v>621</v>
          </cell>
          <cell r="AC346">
            <v>258</v>
          </cell>
          <cell r="AD346">
            <v>226</v>
          </cell>
          <cell r="AE346">
            <v>210</v>
          </cell>
          <cell r="AF346">
            <v>192</v>
          </cell>
          <cell r="AG346">
            <v>180</v>
          </cell>
          <cell r="AI346">
            <v>325</v>
          </cell>
        </row>
        <row r="347"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I347">
            <v>0</v>
          </cell>
        </row>
        <row r="348"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I348">
            <v>0</v>
          </cell>
        </row>
        <row r="349"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I349">
            <v>0</v>
          </cell>
        </row>
        <row r="350">
          <cell r="I350">
            <v>30</v>
          </cell>
          <cell r="J350">
            <v>33</v>
          </cell>
          <cell r="K350">
            <v>35</v>
          </cell>
          <cell r="L350">
            <v>41</v>
          </cell>
          <cell r="M350">
            <v>40</v>
          </cell>
          <cell r="N350">
            <v>48</v>
          </cell>
          <cell r="O350">
            <v>49</v>
          </cell>
          <cell r="P350">
            <v>45</v>
          </cell>
          <cell r="Q350">
            <v>43</v>
          </cell>
          <cell r="R350">
            <v>38</v>
          </cell>
          <cell r="S350">
            <v>35</v>
          </cell>
          <cell r="T350">
            <v>32</v>
          </cell>
          <cell r="U350">
            <v>30</v>
          </cell>
          <cell r="V350">
            <v>33</v>
          </cell>
          <cell r="W350">
            <v>35</v>
          </cell>
          <cell r="X350">
            <v>41</v>
          </cell>
          <cell r="Y350">
            <v>40</v>
          </cell>
          <cell r="Z350">
            <v>48</v>
          </cell>
          <cell r="AA350">
            <v>49</v>
          </cell>
          <cell r="AB350">
            <v>45</v>
          </cell>
          <cell r="AC350">
            <v>43</v>
          </cell>
          <cell r="AD350">
            <v>38</v>
          </cell>
          <cell r="AE350">
            <v>35</v>
          </cell>
          <cell r="AF350">
            <v>32</v>
          </cell>
          <cell r="AG350">
            <v>30</v>
          </cell>
          <cell r="AI350">
            <v>33</v>
          </cell>
        </row>
        <row r="351"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I351">
            <v>0</v>
          </cell>
        </row>
        <row r="352"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I352">
            <v>0</v>
          </cell>
        </row>
        <row r="353">
          <cell r="I353">
            <v>10426</v>
          </cell>
          <cell r="J353">
            <v>11402</v>
          </cell>
          <cell r="K353">
            <v>12210</v>
          </cell>
          <cell r="L353">
            <v>14081</v>
          </cell>
          <cell r="M353">
            <v>13955</v>
          </cell>
          <cell r="N353">
            <v>16514</v>
          </cell>
          <cell r="O353">
            <v>16839</v>
          </cell>
          <cell r="P353">
            <v>15661</v>
          </cell>
          <cell r="Q353">
            <v>14930</v>
          </cell>
          <cell r="R353">
            <v>13065</v>
          </cell>
          <cell r="S353">
            <v>12132</v>
          </cell>
          <cell r="T353">
            <v>11078</v>
          </cell>
          <cell r="U353">
            <v>10426</v>
          </cell>
          <cell r="V353">
            <v>11402</v>
          </cell>
          <cell r="W353">
            <v>12210</v>
          </cell>
          <cell r="X353">
            <v>13997</v>
          </cell>
          <cell r="Y353">
            <v>13871</v>
          </cell>
          <cell r="Z353">
            <v>16330</v>
          </cell>
          <cell r="AA353">
            <v>16638</v>
          </cell>
          <cell r="AB353">
            <v>15474</v>
          </cell>
          <cell r="AC353">
            <v>14752</v>
          </cell>
          <cell r="AD353">
            <v>12909</v>
          </cell>
          <cell r="AE353">
            <v>11987</v>
          </cell>
          <cell r="AF353">
            <v>10946</v>
          </cell>
          <cell r="AG353">
            <v>10301</v>
          </cell>
          <cell r="AI353">
            <v>11402</v>
          </cell>
        </row>
        <row r="354"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I354">
            <v>0</v>
          </cell>
        </row>
        <row r="355">
          <cell r="I355">
            <v>329</v>
          </cell>
          <cell r="J355">
            <v>310</v>
          </cell>
          <cell r="K355">
            <v>331</v>
          </cell>
          <cell r="L355">
            <v>371</v>
          </cell>
          <cell r="M355">
            <v>368</v>
          </cell>
          <cell r="N355">
            <v>439</v>
          </cell>
          <cell r="O355">
            <v>444</v>
          </cell>
          <cell r="P355">
            <v>428</v>
          </cell>
          <cell r="Q355">
            <v>402</v>
          </cell>
          <cell r="R355">
            <v>371</v>
          </cell>
          <cell r="S355">
            <v>343</v>
          </cell>
          <cell r="T355">
            <v>329</v>
          </cell>
          <cell r="U355">
            <v>302</v>
          </cell>
          <cell r="V355">
            <v>300</v>
          </cell>
          <cell r="W355">
            <v>322</v>
          </cell>
          <cell r="X355">
            <v>371</v>
          </cell>
          <cell r="Y355">
            <v>368</v>
          </cell>
          <cell r="Z355">
            <v>435</v>
          </cell>
          <cell r="AA355">
            <v>444</v>
          </cell>
          <cell r="AB355">
            <v>413</v>
          </cell>
          <cell r="AC355">
            <v>393</v>
          </cell>
          <cell r="AD355">
            <v>344</v>
          </cell>
          <cell r="AE355">
            <v>320</v>
          </cell>
          <cell r="AF355">
            <v>292</v>
          </cell>
          <cell r="AG355">
            <v>275</v>
          </cell>
          <cell r="AI355">
            <v>310</v>
          </cell>
        </row>
        <row r="356">
          <cell r="I356">
            <v>23081</v>
          </cell>
          <cell r="J356">
            <v>25239</v>
          </cell>
          <cell r="K356">
            <v>27036</v>
          </cell>
          <cell r="L356">
            <v>31168</v>
          </cell>
          <cell r="M356">
            <v>30899</v>
          </cell>
          <cell r="N356">
            <v>36556</v>
          </cell>
          <cell r="O356">
            <v>37274</v>
          </cell>
          <cell r="P356">
            <v>34667</v>
          </cell>
          <cell r="Q356">
            <v>33054</v>
          </cell>
          <cell r="R356">
            <v>28922</v>
          </cell>
          <cell r="S356">
            <v>26855</v>
          </cell>
          <cell r="T356">
            <v>24521</v>
          </cell>
          <cell r="U356">
            <v>23081</v>
          </cell>
          <cell r="V356">
            <v>25222</v>
          </cell>
          <cell r="W356">
            <v>27011</v>
          </cell>
          <cell r="X356">
            <v>31139</v>
          </cell>
          <cell r="Y356">
            <v>30870</v>
          </cell>
          <cell r="Z356">
            <v>36522</v>
          </cell>
          <cell r="AA356">
            <v>37236</v>
          </cell>
          <cell r="AB356">
            <v>34603</v>
          </cell>
          <cell r="AC356">
            <v>32993</v>
          </cell>
          <cell r="AD356">
            <v>28867</v>
          </cell>
          <cell r="AE356">
            <v>26727</v>
          </cell>
          <cell r="AF356">
            <v>24381</v>
          </cell>
          <cell r="AG356">
            <v>22949</v>
          </cell>
          <cell r="AI356">
            <v>25239</v>
          </cell>
        </row>
        <row r="357"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I357">
            <v>0</v>
          </cell>
        </row>
        <row r="358">
          <cell r="I358">
            <v>5704</v>
          </cell>
          <cell r="J358">
            <v>6237</v>
          </cell>
          <cell r="K358">
            <v>6680</v>
          </cell>
          <cell r="L358">
            <v>7701</v>
          </cell>
          <cell r="M358">
            <v>7634</v>
          </cell>
          <cell r="N358">
            <v>9033</v>
          </cell>
          <cell r="O358">
            <v>9210</v>
          </cell>
          <cell r="P358">
            <v>8567</v>
          </cell>
          <cell r="Q358">
            <v>8168</v>
          </cell>
          <cell r="R358">
            <v>7147</v>
          </cell>
          <cell r="S358">
            <v>6636</v>
          </cell>
          <cell r="T358">
            <v>6060</v>
          </cell>
          <cell r="U358">
            <v>5704</v>
          </cell>
          <cell r="V358">
            <v>6237</v>
          </cell>
          <cell r="W358">
            <v>6680</v>
          </cell>
          <cell r="X358">
            <v>7701</v>
          </cell>
          <cell r="Y358">
            <v>7634</v>
          </cell>
          <cell r="Z358">
            <v>9033</v>
          </cell>
          <cell r="AA358">
            <v>9210</v>
          </cell>
          <cell r="AB358">
            <v>8567</v>
          </cell>
          <cell r="AC358">
            <v>8168</v>
          </cell>
          <cell r="AD358">
            <v>7147</v>
          </cell>
          <cell r="AE358">
            <v>6636</v>
          </cell>
          <cell r="AF358">
            <v>6060</v>
          </cell>
          <cell r="AG358">
            <v>5704</v>
          </cell>
          <cell r="AI358">
            <v>6237</v>
          </cell>
        </row>
        <row r="359">
          <cell r="I359">
            <v>20456</v>
          </cell>
          <cell r="J359">
            <v>22365</v>
          </cell>
          <cell r="K359">
            <v>23957</v>
          </cell>
          <cell r="L359">
            <v>27619</v>
          </cell>
          <cell r="M359">
            <v>27380</v>
          </cell>
          <cell r="N359">
            <v>32395</v>
          </cell>
          <cell r="O359">
            <v>33031</v>
          </cell>
          <cell r="P359">
            <v>30722</v>
          </cell>
          <cell r="Q359">
            <v>29289</v>
          </cell>
          <cell r="R359">
            <v>25630</v>
          </cell>
          <cell r="S359">
            <v>23798</v>
          </cell>
          <cell r="T359">
            <v>21728</v>
          </cell>
          <cell r="U359">
            <v>20456</v>
          </cell>
          <cell r="V359">
            <v>22365</v>
          </cell>
          <cell r="W359">
            <v>23957</v>
          </cell>
          <cell r="X359">
            <v>27619</v>
          </cell>
          <cell r="Y359">
            <v>27380</v>
          </cell>
          <cell r="Z359">
            <v>32395</v>
          </cell>
          <cell r="AA359">
            <v>33031</v>
          </cell>
          <cell r="AB359">
            <v>30722</v>
          </cell>
          <cell r="AC359">
            <v>29289</v>
          </cell>
          <cell r="AD359">
            <v>25630</v>
          </cell>
          <cell r="AE359">
            <v>23798</v>
          </cell>
          <cell r="AF359">
            <v>21802</v>
          </cell>
          <cell r="AG359">
            <v>20347</v>
          </cell>
          <cell r="AI359">
            <v>22365</v>
          </cell>
        </row>
        <row r="360">
          <cell r="I360">
            <v>226</v>
          </cell>
          <cell r="J360">
            <v>287</v>
          </cell>
          <cell r="K360">
            <v>189</v>
          </cell>
          <cell r="L360">
            <v>14</v>
          </cell>
          <cell r="M360">
            <v>2</v>
          </cell>
          <cell r="N360">
            <v>0</v>
          </cell>
          <cell r="O360">
            <v>-15</v>
          </cell>
          <cell r="P360">
            <v>15</v>
          </cell>
          <cell r="Q360">
            <v>0</v>
          </cell>
          <cell r="R360">
            <v>1</v>
          </cell>
          <cell r="S360">
            <v>0</v>
          </cell>
          <cell r="T360">
            <v>3</v>
          </cell>
          <cell r="U360">
            <v>5</v>
          </cell>
          <cell r="V360">
            <v>15</v>
          </cell>
          <cell r="W360">
            <v>40</v>
          </cell>
          <cell r="X360">
            <v>10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1</v>
          </cell>
          <cell r="AG360">
            <v>0</v>
          </cell>
          <cell r="AI360">
            <v>287</v>
          </cell>
        </row>
        <row r="361">
          <cell r="I361">
            <v>19572</v>
          </cell>
          <cell r="J361">
            <v>21294</v>
          </cell>
          <cell r="K361">
            <v>22651</v>
          </cell>
          <cell r="L361">
            <v>26085</v>
          </cell>
          <cell r="M361">
            <v>25862</v>
          </cell>
          <cell r="N361">
            <v>30339</v>
          </cell>
          <cell r="O361">
            <v>30946</v>
          </cell>
          <cell r="P361">
            <v>28954</v>
          </cell>
          <cell r="Q361">
            <v>27529</v>
          </cell>
          <cell r="R361">
            <v>24213</v>
          </cell>
          <cell r="S361">
            <v>22541</v>
          </cell>
          <cell r="T361">
            <v>20615</v>
          </cell>
          <cell r="U361">
            <v>19491</v>
          </cell>
          <cell r="V361">
            <v>21061</v>
          </cell>
          <cell r="W361">
            <v>22614</v>
          </cell>
          <cell r="X361">
            <v>25844</v>
          </cell>
          <cell r="Y361">
            <v>25680</v>
          </cell>
          <cell r="Z361">
            <v>30142</v>
          </cell>
          <cell r="AA361">
            <v>30842</v>
          </cell>
          <cell r="AB361">
            <v>28646</v>
          </cell>
          <cell r="AC361">
            <v>27338</v>
          </cell>
          <cell r="AD361">
            <v>24109</v>
          </cell>
          <cell r="AE361">
            <v>22391</v>
          </cell>
          <cell r="AF361">
            <v>20493</v>
          </cell>
          <cell r="AG361">
            <v>19344</v>
          </cell>
          <cell r="AI361">
            <v>21294</v>
          </cell>
        </row>
        <row r="362">
          <cell r="I362">
            <v>13405</v>
          </cell>
          <cell r="J362">
            <v>14508</v>
          </cell>
          <cell r="K362">
            <v>15427</v>
          </cell>
          <cell r="L362">
            <v>17544</v>
          </cell>
          <cell r="M362">
            <v>17405</v>
          </cell>
          <cell r="N362">
            <v>20303</v>
          </cell>
          <cell r="O362">
            <v>20673</v>
          </cell>
          <cell r="P362">
            <v>19337</v>
          </cell>
          <cell r="Q362">
            <v>18384</v>
          </cell>
          <cell r="R362">
            <v>16243</v>
          </cell>
          <cell r="S362">
            <v>15197</v>
          </cell>
          <cell r="T362">
            <v>14012</v>
          </cell>
          <cell r="U362">
            <v>13285</v>
          </cell>
          <cell r="V362">
            <v>14377</v>
          </cell>
          <cell r="W362">
            <v>15287</v>
          </cell>
          <cell r="X362">
            <v>17381</v>
          </cell>
          <cell r="Y362">
            <v>17244</v>
          </cell>
          <cell r="Z362">
            <v>20112</v>
          </cell>
          <cell r="AA362">
            <v>20479</v>
          </cell>
          <cell r="AB362">
            <v>19157</v>
          </cell>
          <cell r="AC362">
            <v>18337</v>
          </cell>
          <cell r="AD362">
            <v>16243</v>
          </cell>
          <cell r="AE362">
            <v>15197</v>
          </cell>
          <cell r="AF362">
            <v>14012</v>
          </cell>
          <cell r="AG362">
            <v>13285</v>
          </cell>
          <cell r="AI362">
            <v>14508</v>
          </cell>
        </row>
        <row r="364">
          <cell r="I364">
            <v>487357</v>
          </cell>
          <cell r="J364">
            <v>526900</v>
          </cell>
          <cell r="K364">
            <v>562820</v>
          </cell>
          <cell r="L364">
            <v>587479</v>
          </cell>
          <cell r="M364">
            <v>634679</v>
          </cell>
          <cell r="N364">
            <v>601462</v>
          </cell>
          <cell r="O364">
            <v>470357</v>
          </cell>
          <cell r="P364">
            <v>455834</v>
          </cell>
          <cell r="Q364">
            <v>482966</v>
          </cell>
          <cell r="R364">
            <v>458172</v>
          </cell>
          <cell r="S364">
            <v>389632</v>
          </cell>
          <cell r="T364">
            <v>381443</v>
          </cell>
          <cell r="U364">
            <v>472420</v>
          </cell>
          <cell r="V364">
            <v>531614</v>
          </cell>
          <cell r="W364">
            <v>495417</v>
          </cell>
          <cell r="X364">
            <v>532651</v>
          </cell>
          <cell r="Y364">
            <v>629860</v>
          </cell>
          <cell r="Z364">
            <v>563403</v>
          </cell>
          <cell r="AA364">
            <v>508118</v>
          </cell>
          <cell r="AB364">
            <v>441619</v>
          </cell>
          <cell r="AC364">
            <v>476972</v>
          </cell>
          <cell r="AD364">
            <v>498577</v>
          </cell>
          <cell r="AE364">
            <v>344905</v>
          </cell>
          <cell r="AF364">
            <v>342103</v>
          </cell>
          <cell r="AG364">
            <v>476843</v>
          </cell>
          <cell r="AI364">
            <v>526900</v>
          </cell>
        </row>
        <row r="365">
          <cell r="I365">
            <v>3825</v>
          </cell>
          <cell r="J365">
            <v>12231</v>
          </cell>
          <cell r="K365">
            <v>20606</v>
          </cell>
          <cell r="L365">
            <v>23071</v>
          </cell>
          <cell r="M365">
            <v>24327</v>
          </cell>
          <cell r="N365">
            <v>30957</v>
          </cell>
          <cell r="O365">
            <v>4991</v>
          </cell>
          <cell r="P365">
            <v>3405</v>
          </cell>
          <cell r="Q365">
            <v>4069</v>
          </cell>
          <cell r="R365">
            <v>3375</v>
          </cell>
          <cell r="S365">
            <v>3716</v>
          </cell>
          <cell r="T365">
            <v>4353</v>
          </cell>
          <cell r="U365">
            <v>4215</v>
          </cell>
          <cell r="V365">
            <v>5000</v>
          </cell>
          <cell r="W365">
            <v>6971</v>
          </cell>
          <cell r="X365">
            <v>8836</v>
          </cell>
          <cell r="Y365">
            <v>10826</v>
          </cell>
          <cell r="Z365">
            <v>10312</v>
          </cell>
          <cell r="AA365">
            <v>5628</v>
          </cell>
          <cell r="AB365">
            <v>3274</v>
          </cell>
          <cell r="AC365">
            <v>3255</v>
          </cell>
          <cell r="AD365">
            <v>3550</v>
          </cell>
          <cell r="AE365">
            <v>3495</v>
          </cell>
          <cell r="AF365">
            <v>3485</v>
          </cell>
          <cell r="AG365">
            <v>3161</v>
          </cell>
          <cell r="AI365">
            <v>12231</v>
          </cell>
        </row>
        <row r="366">
          <cell r="I366">
            <v>270655</v>
          </cell>
          <cell r="J366">
            <v>267237</v>
          </cell>
          <cell r="K366">
            <v>286795</v>
          </cell>
          <cell r="L366">
            <v>264622</v>
          </cell>
          <cell r="M366">
            <v>263775</v>
          </cell>
          <cell r="N366">
            <v>317874</v>
          </cell>
          <cell r="O366">
            <v>51786</v>
          </cell>
          <cell r="P366">
            <v>49035</v>
          </cell>
          <cell r="Q366">
            <v>56762</v>
          </cell>
          <cell r="R366">
            <v>61348</v>
          </cell>
          <cell r="S366">
            <v>53079</v>
          </cell>
          <cell r="T366">
            <v>59486</v>
          </cell>
          <cell r="U366">
            <v>66577</v>
          </cell>
          <cell r="V366">
            <v>64319</v>
          </cell>
          <cell r="W366">
            <v>69610</v>
          </cell>
          <cell r="X366">
            <v>72663</v>
          </cell>
          <cell r="Y366">
            <v>90472</v>
          </cell>
          <cell r="Z366">
            <v>95318</v>
          </cell>
          <cell r="AA366">
            <v>78305</v>
          </cell>
          <cell r="AB366">
            <v>63183</v>
          </cell>
          <cell r="AC366">
            <v>67324</v>
          </cell>
          <cell r="AD366">
            <v>71069</v>
          </cell>
          <cell r="AE366">
            <v>55656</v>
          </cell>
          <cell r="AF366">
            <v>49532</v>
          </cell>
          <cell r="AG366">
            <v>48027</v>
          </cell>
          <cell r="AI366">
            <v>267237</v>
          </cell>
        </row>
        <row r="367">
          <cell r="I367">
            <v>236915</v>
          </cell>
          <cell r="J367">
            <v>261708</v>
          </cell>
          <cell r="K367">
            <v>300399</v>
          </cell>
          <cell r="L367">
            <v>377055</v>
          </cell>
          <cell r="M367">
            <v>416843</v>
          </cell>
          <cell r="N367">
            <v>407752</v>
          </cell>
          <cell r="O367">
            <v>313270</v>
          </cell>
          <cell r="P367">
            <v>205139</v>
          </cell>
          <cell r="Q367">
            <v>188726</v>
          </cell>
          <cell r="R367">
            <v>215077</v>
          </cell>
          <cell r="S367">
            <v>195697</v>
          </cell>
          <cell r="T367">
            <v>199207</v>
          </cell>
          <cell r="U367">
            <v>214864</v>
          </cell>
          <cell r="V367">
            <v>223586</v>
          </cell>
          <cell r="W367">
            <v>328521</v>
          </cell>
          <cell r="X367">
            <v>361943</v>
          </cell>
          <cell r="Y367">
            <v>485913</v>
          </cell>
          <cell r="Z367">
            <v>402352</v>
          </cell>
          <cell r="AA367">
            <v>338344</v>
          </cell>
          <cell r="AB367">
            <v>215918</v>
          </cell>
          <cell r="AC367">
            <v>202296</v>
          </cell>
          <cell r="AD367">
            <v>231361</v>
          </cell>
          <cell r="AE367">
            <v>191773</v>
          </cell>
          <cell r="AF367">
            <v>182550</v>
          </cell>
          <cell r="AG367">
            <v>202344</v>
          </cell>
          <cell r="AI367">
            <v>261708</v>
          </cell>
        </row>
        <row r="368">
          <cell r="I368">
            <v>378026</v>
          </cell>
          <cell r="J368">
            <v>413424</v>
          </cell>
          <cell r="K368">
            <v>486771</v>
          </cell>
          <cell r="L368">
            <v>567869</v>
          </cell>
          <cell r="M368">
            <v>601123</v>
          </cell>
          <cell r="N368">
            <v>598494</v>
          </cell>
          <cell r="O368">
            <v>507503</v>
          </cell>
          <cell r="P368">
            <v>356994</v>
          </cell>
          <cell r="Q368">
            <v>347030</v>
          </cell>
          <cell r="R368">
            <v>402189</v>
          </cell>
          <cell r="S368">
            <v>352363</v>
          </cell>
          <cell r="T368">
            <v>373416</v>
          </cell>
          <cell r="U368">
            <v>379926</v>
          </cell>
          <cell r="V368">
            <v>180531</v>
          </cell>
          <cell r="W368">
            <v>295741</v>
          </cell>
          <cell r="X368">
            <v>330235</v>
          </cell>
          <cell r="Y368">
            <v>436558</v>
          </cell>
          <cell r="Z368">
            <v>391395</v>
          </cell>
          <cell r="AA368">
            <v>288368</v>
          </cell>
          <cell r="AB368">
            <v>192297</v>
          </cell>
          <cell r="AC368">
            <v>162692</v>
          </cell>
          <cell r="AD368">
            <v>167379</v>
          </cell>
          <cell r="AE368">
            <v>146158</v>
          </cell>
          <cell r="AF368">
            <v>142013</v>
          </cell>
          <cell r="AG368">
            <v>155541</v>
          </cell>
          <cell r="AI368">
            <v>413424</v>
          </cell>
        </row>
        <row r="369">
          <cell r="I369">
            <v>56210</v>
          </cell>
          <cell r="J369">
            <v>66863</v>
          </cell>
          <cell r="K369">
            <v>76404</v>
          </cell>
          <cell r="L369">
            <v>83114</v>
          </cell>
          <cell r="M369">
            <v>86245</v>
          </cell>
          <cell r="N369">
            <v>96820</v>
          </cell>
          <cell r="O369">
            <v>69775</v>
          </cell>
          <cell r="P369">
            <v>54415</v>
          </cell>
          <cell r="Q369">
            <v>69916</v>
          </cell>
          <cell r="R369">
            <v>54598</v>
          </cell>
          <cell r="S369">
            <v>51534</v>
          </cell>
          <cell r="T369">
            <v>54308</v>
          </cell>
          <cell r="U369">
            <v>56615</v>
          </cell>
          <cell r="V369">
            <v>61693</v>
          </cell>
          <cell r="W369">
            <v>71921</v>
          </cell>
          <cell r="X369">
            <v>82504</v>
          </cell>
          <cell r="Y369">
            <v>88447</v>
          </cell>
          <cell r="Z369">
            <v>89066</v>
          </cell>
          <cell r="AA369">
            <v>72303</v>
          </cell>
          <cell r="AB369">
            <v>56029</v>
          </cell>
          <cell r="AC369">
            <v>54363</v>
          </cell>
          <cell r="AD369">
            <v>77971</v>
          </cell>
          <cell r="AE369">
            <v>48815</v>
          </cell>
          <cell r="AF369">
            <v>49625</v>
          </cell>
          <cell r="AG369">
            <v>51741</v>
          </cell>
          <cell r="AI369">
            <v>66863</v>
          </cell>
        </row>
        <row r="370">
          <cell r="I370">
            <v>195693</v>
          </cell>
          <cell r="J370">
            <v>203855</v>
          </cell>
          <cell r="K370">
            <v>203986</v>
          </cell>
          <cell r="L370">
            <v>205431</v>
          </cell>
          <cell r="M370">
            <v>225736</v>
          </cell>
          <cell r="N370">
            <v>250068</v>
          </cell>
          <cell r="O370">
            <v>229767</v>
          </cell>
          <cell r="P370">
            <v>179781</v>
          </cell>
          <cell r="Q370">
            <v>217326</v>
          </cell>
          <cell r="R370">
            <v>192073</v>
          </cell>
          <cell r="S370">
            <v>150775</v>
          </cell>
          <cell r="T370">
            <v>154912</v>
          </cell>
          <cell r="U370">
            <v>206046</v>
          </cell>
          <cell r="V370">
            <v>176422</v>
          </cell>
          <cell r="W370">
            <v>201447</v>
          </cell>
          <cell r="X370">
            <v>197834</v>
          </cell>
          <cell r="Y370">
            <v>212879</v>
          </cell>
          <cell r="Z370">
            <v>239529</v>
          </cell>
          <cell r="AA370">
            <v>205019</v>
          </cell>
          <cell r="AB370">
            <v>191527</v>
          </cell>
          <cell r="AC370">
            <v>199964</v>
          </cell>
          <cell r="AD370">
            <v>210725</v>
          </cell>
          <cell r="AE370">
            <v>193220</v>
          </cell>
          <cell r="AF370">
            <v>160774</v>
          </cell>
          <cell r="AG370">
            <v>196804</v>
          </cell>
          <cell r="AI370">
            <v>203855</v>
          </cell>
        </row>
        <row r="371">
          <cell r="I371">
            <v>232494</v>
          </cell>
          <cell r="J371">
            <v>316636</v>
          </cell>
          <cell r="K371">
            <v>333000</v>
          </cell>
          <cell r="L371">
            <v>407980</v>
          </cell>
          <cell r="M371">
            <v>435862</v>
          </cell>
          <cell r="N371">
            <v>461167</v>
          </cell>
          <cell r="O371">
            <v>419274</v>
          </cell>
          <cell r="P371">
            <v>315223</v>
          </cell>
          <cell r="Q371">
            <v>254144</v>
          </cell>
          <cell r="R371">
            <v>343600</v>
          </cell>
          <cell r="S371">
            <v>227655</v>
          </cell>
          <cell r="T371">
            <v>219464</v>
          </cell>
          <cell r="U371">
            <v>271414</v>
          </cell>
          <cell r="V371">
            <v>316084</v>
          </cell>
          <cell r="W371">
            <v>384227</v>
          </cell>
          <cell r="X371">
            <v>385545</v>
          </cell>
          <cell r="Y371">
            <v>484722</v>
          </cell>
          <cell r="Z371">
            <v>480558</v>
          </cell>
          <cell r="AA371">
            <v>472902</v>
          </cell>
          <cell r="AB371">
            <v>245388</v>
          </cell>
          <cell r="AC371">
            <v>283075</v>
          </cell>
          <cell r="AD371">
            <v>368707</v>
          </cell>
          <cell r="AE371">
            <v>245529</v>
          </cell>
          <cell r="AF371">
            <v>234670</v>
          </cell>
          <cell r="AG371">
            <v>268434</v>
          </cell>
          <cell r="AI371">
            <v>316636</v>
          </cell>
        </row>
        <row r="372">
          <cell r="I372">
            <v>228272</v>
          </cell>
          <cell r="J372">
            <v>233034</v>
          </cell>
          <cell r="K372">
            <v>252020</v>
          </cell>
          <cell r="L372">
            <v>260052</v>
          </cell>
          <cell r="M372">
            <v>274301</v>
          </cell>
          <cell r="N372">
            <v>309258</v>
          </cell>
          <cell r="O372">
            <v>279163</v>
          </cell>
          <cell r="P372">
            <v>220434</v>
          </cell>
          <cell r="Q372">
            <v>222957</v>
          </cell>
          <cell r="R372">
            <v>244250</v>
          </cell>
          <cell r="S372">
            <v>216179</v>
          </cell>
          <cell r="T372">
            <v>224136</v>
          </cell>
          <cell r="U372">
            <v>255498</v>
          </cell>
          <cell r="V372">
            <v>196704</v>
          </cell>
          <cell r="W372">
            <v>252802</v>
          </cell>
          <cell r="X372">
            <v>244539</v>
          </cell>
          <cell r="Y372">
            <v>312216</v>
          </cell>
          <cell r="Z372">
            <v>307604</v>
          </cell>
          <cell r="AA372">
            <v>259407</v>
          </cell>
          <cell r="AB372">
            <v>201390</v>
          </cell>
          <cell r="AC372">
            <v>193906</v>
          </cell>
          <cell r="AD372">
            <v>247285</v>
          </cell>
          <cell r="AE372">
            <v>233811</v>
          </cell>
          <cell r="AF372">
            <v>237816</v>
          </cell>
          <cell r="AG372">
            <v>212593</v>
          </cell>
          <cell r="AI372">
            <v>233034</v>
          </cell>
        </row>
        <row r="373">
          <cell r="I373">
            <v>88902</v>
          </cell>
          <cell r="J373">
            <v>94581</v>
          </cell>
          <cell r="K373">
            <v>96964</v>
          </cell>
          <cell r="L373">
            <v>113176</v>
          </cell>
          <cell r="M373">
            <v>129091</v>
          </cell>
          <cell r="N373">
            <v>120898</v>
          </cell>
          <cell r="O373">
            <v>99395</v>
          </cell>
          <cell r="P373">
            <v>94269</v>
          </cell>
          <cell r="Q373">
            <v>95972</v>
          </cell>
          <cell r="R373">
            <v>103380</v>
          </cell>
          <cell r="S373">
            <v>67176</v>
          </cell>
          <cell r="T373">
            <v>57709</v>
          </cell>
          <cell r="U373">
            <v>90494</v>
          </cell>
          <cell r="V373">
            <v>88598</v>
          </cell>
          <cell r="W373">
            <v>92148</v>
          </cell>
          <cell r="X373">
            <v>99252</v>
          </cell>
          <cell r="Y373">
            <v>112840</v>
          </cell>
          <cell r="Z373">
            <v>103846</v>
          </cell>
          <cell r="AA373">
            <v>95899</v>
          </cell>
          <cell r="AB373">
            <v>74974</v>
          </cell>
          <cell r="AC373">
            <v>94780</v>
          </cell>
          <cell r="AD373">
            <v>95957</v>
          </cell>
          <cell r="AE373">
            <v>52305</v>
          </cell>
          <cell r="AF373">
            <v>49037</v>
          </cell>
          <cell r="AG373">
            <v>74493</v>
          </cell>
          <cell r="AI373">
            <v>94581</v>
          </cell>
        </row>
        <row r="374">
          <cell r="I374">
            <v>131275</v>
          </cell>
          <cell r="J374">
            <v>170014</v>
          </cell>
          <cell r="K374">
            <v>176926</v>
          </cell>
          <cell r="L374">
            <v>230766</v>
          </cell>
          <cell r="M374">
            <v>268714</v>
          </cell>
          <cell r="N374">
            <v>262719</v>
          </cell>
          <cell r="O374">
            <v>215014</v>
          </cell>
          <cell r="P374">
            <v>202395</v>
          </cell>
          <cell r="Q374">
            <v>125372</v>
          </cell>
          <cell r="R374">
            <v>128019</v>
          </cell>
          <cell r="S374">
            <v>102771</v>
          </cell>
          <cell r="T374">
            <v>102409</v>
          </cell>
          <cell r="U374">
            <v>116614</v>
          </cell>
          <cell r="V374">
            <v>161770</v>
          </cell>
          <cell r="W374">
            <v>203948</v>
          </cell>
          <cell r="X374">
            <v>214187</v>
          </cell>
          <cell r="Y374">
            <v>274904</v>
          </cell>
          <cell r="Z374">
            <v>302725</v>
          </cell>
          <cell r="AA374">
            <v>297493</v>
          </cell>
          <cell r="AB374">
            <v>255912</v>
          </cell>
          <cell r="AC374">
            <v>173158</v>
          </cell>
          <cell r="AD374">
            <v>123558</v>
          </cell>
          <cell r="AE374">
            <v>121878</v>
          </cell>
          <cell r="AF374">
            <v>127558</v>
          </cell>
          <cell r="AG374">
            <v>173337</v>
          </cell>
          <cell r="AI374">
            <v>170014</v>
          </cell>
        </row>
        <row r="375">
          <cell r="I375">
            <v>181901</v>
          </cell>
          <cell r="J375">
            <v>187087</v>
          </cell>
          <cell r="K375">
            <v>212228</v>
          </cell>
          <cell r="L375">
            <v>260393</v>
          </cell>
          <cell r="M375">
            <v>267823</v>
          </cell>
          <cell r="N375">
            <v>261707</v>
          </cell>
          <cell r="O375">
            <v>252170</v>
          </cell>
          <cell r="P375">
            <v>193705</v>
          </cell>
          <cell r="Q375">
            <v>172894</v>
          </cell>
          <cell r="R375">
            <v>207269</v>
          </cell>
          <cell r="S375">
            <v>161809</v>
          </cell>
          <cell r="T375">
            <v>180725</v>
          </cell>
          <cell r="U375">
            <v>178575</v>
          </cell>
          <cell r="V375">
            <v>165180</v>
          </cell>
          <cell r="W375">
            <v>218873</v>
          </cell>
          <cell r="X375">
            <v>218178</v>
          </cell>
          <cell r="Y375">
            <v>254305</v>
          </cell>
          <cell r="Z375">
            <v>270101</v>
          </cell>
          <cell r="AA375">
            <v>220210</v>
          </cell>
          <cell r="AB375">
            <v>182022</v>
          </cell>
          <cell r="AC375">
            <v>162668</v>
          </cell>
          <cell r="AD375">
            <v>178308</v>
          </cell>
          <cell r="AE375">
            <v>153642</v>
          </cell>
          <cell r="AF375">
            <v>156896</v>
          </cell>
          <cell r="AG375">
            <v>141452</v>
          </cell>
          <cell r="AI375">
            <v>187087</v>
          </cell>
        </row>
        <row r="376">
          <cell r="I376">
            <v>1193001</v>
          </cell>
          <cell r="J376">
            <v>1162696</v>
          </cell>
          <cell r="K376">
            <v>1422482</v>
          </cell>
          <cell r="L376">
            <v>1475655</v>
          </cell>
          <cell r="M376">
            <v>1624925</v>
          </cell>
          <cell r="N376">
            <v>1731419</v>
          </cell>
          <cell r="O376">
            <v>1299136</v>
          </cell>
          <cell r="P376">
            <v>884906</v>
          </cell>
          <cell r="Q376">
            <v>883635</v>
          </cell>
          <cell r="R376">
            <v>920478</v>
          </cell>
          <cell r="S376">
            <v>850493</v>
          </cell>
          <cell r="T376">
            <v>1070580</v>
          </cell>
          <cell r="U376">
            <v>932552</v>
          </cell>
          <cell r="V376">
            <v>881838</v>
          </cell>
          <cell r="W376">
            <v>1110757</v>
          </cell>
          <cell r="X376">
            <v>1239500</v>
          </cell>
          <cell r="Y376">
            <v>1415285</v>
          </cell>
          <cell r="Z376">
            <v>1585267</v>
          </cell>
          <cell r="AA376">
            <v>1287145</v>
          </cell>
          <cell r="AB376">
            <v>916034</v>
          </cell>
          <cell r="AC376">
            <v>872973</v>
          </cell>
          <cell r="AD376">
            <v>1077125</v>
          </cell>
          <cell r="AE376">
            <v>968580</v>
          </cell>
          <cell r="AF376">
            <v>972928</v>
          </cell>
          <cell r="AG376">
            <v>977736</v>
          </cell>
          <cell r="AI376">
            <v>1162696</v>
          </cell>
        </row>
        <row r="377">
          <cell r="I377">
            <v>229382</v>
          </cell>
          <cell r="J377">
            <v>285211</v>
          </cell>
          <cell r="K377">
            <v>299413</v>
          </cell>
          <cell r="L377">
            <v>415368</v>
          </cell>
          <cell r="M377">
            <v>437753</v>
          </cell>
          <cell r="N377">
            <v>413858</v>
          </cell>
          <cell r="O377">
            <v>398729</v>
          </cell>
          <cell r="P377">
            <v>262664</v>
          </cell>
          <cell r="Q377">
            <v>237193</v>
          </cell>
          <cell r="R377">
            <v>283993</v>
          </cell>
          <cell r="S377">
            <v>288968</v>
          </cell>
          <cell r="T377">
            <v>211497</v>
          </cell>
          <cell r="U377">
            <v>281535</v>
          </cell>
          <cell r="V377">
            <v>280954</v>
          </cell>
          <cell r="W377">
            <v>378188</v>
          </cell>
          <cell r="X377">
            <v>381251</v>
          </cell>
          <cell r="Y377">
            <v>431827</v>
          </cell>
          <cell r="Z377">
            <v>459995</v>
          </cell>
          <cell r="AA377">
            <v>364406</v>
          </cell>
          <cell r="AB377">
            <v>304729</v>
          </cell>
          <cell r="AC377">
            <v>292559</v>
          </cell>
          <cell r="AD377">
            <v>316895</v>
          </cell>
          <cell r="AE377">
            <v>275957</v>
          </cell>
          <cell r="AF377">
            <v>270089</v>
          </cell>
          <cell r="AG377">
            <v>280166</v>
          </cell>
          <cell r="AI377">
            <v>285211</v>
          </cell>
        </row>
        <row r="378">
          <cell r="I378">
            <v>46667</v>
          </cell>
          <cell r="J378">
            <v>40123</v>
          </cell>
          <cell r="K378">
            <v>45494</v>
          </cell>
          <cell r="L378">
            <v>61580</v>
          </cell>
          <cell r="M378">
            <v>61398</v>
          </cell>
          <cell r="N378">
            <v>73990</v>
          </cell>
          <cell r="O378">
            <v>58428</v>
          </cell>
          <cell r="P378">
            <v>36738</v>
          </cell>
          <cell r="Q378">
            <v>35335</v>
          </cell>
          <cell r="R378">
            <v>43772</v>
          </cell>
          <cell r="S378">
            <v>44976</v>
          </cell>
          <cell r="T378">
            <v>46068</v>
          </cell>
          <cell r="U378">
            <v>48821</v>
          </cell>
          <cell r="V378">
            <v>35205</v>
          </cell>
          <cell r="W378">
            <v>46817</v>
          </cell>
          <cell r="X378">
            <v>47440</v>
          </cell>
          <cell r="Y378">
            <v>59077</v>
          </cell>
          <cell r="Z378">
            <v>75718</v>
          </cell>
          <cell r="AA378">
            <v>44384</v>
          </cell>
          <cell r="AB378">
            <v>37922</v>
          </cell>
          <cell r="AC378">
            <v>39411</v>
          </cell>
          <cell r="AD378">
            <v>44316</v>
          </cell>
          <cell r="AE378">
            <v>35103</v>
          </cell>
          <cell r="AF378">
            <v>56886</v>
          </cell>
          <cell r="AG378">
            <v>38316</v>
          </cell>
          <cell r="AI378">
            <v>40123</v>
          </cell>
        </row>
        <row r="379">
          <cell r="I379">
            <v>160185</v>
          </cell>
          <cell r="J379">
            <v>166278</v>
          </cell>
          <cell r="K379">
            <v>151284</v>
          </cell>
          <cell r="L379">
            <v>162416</v>
          </cell>
          <cell r="M379">
            <v>180255</v>
          </cell>
          <cell r="N379">
            <v>192123</v>
          </cell>
          <cell r="O379">
            <v>177035</v>
          </cell>
          <cell r="P379">
            <v>144048</v>
          </cell>
          <cell r="Q379">
            <v>154591</v>
          </cell>
          <cell r="R379">
            <v>194150</v>
          </cell>
          <cell r="S379">
            <v>166945</v>
          </cell>
          <cell r="T379">
            <v>153504</v>
          </cell>
          <cell r="U379">
            <v>155696</v>
          </cell>
          <cell r="V379">
            <v>185231</v>
          </cell>
          <cell r="W379">
            <v>160314</v>
          </cell>
          <cell r="X379">
            <v>170800</v>
          </cell>
          <cell r="Y379">
            <v>191731</v>
          </cell>
          <cell r="Z379">
            <v>191620</v>
          </cell>
          <cell r="AA379">
            <v>191114</v>
          </cell>
          <cell r="AB379">
            <v>149734</v>
          </cell>
          <cell r="AC379">
            <v>163210</v>
          </cell>
          <cell r="AD379">
            <v>207181</v>
          </cell>
          <cell r="AE379">
            <v>194836</v>
          </cell>
          <cell r="AF379">
            <v>135142</v>
          </cell>
          <cell r="AG379">
            <v>147303</v>
          </cell>
          <cell r="AI379">
            <v>166278</v>
          </cell>
        </row>
        <row r="380">
          <cell r="I380">
            <v>62101</v>
          </cell>
          <cell r="J380">
            <v>68279</v>
          </cell>
          <cell r="K380">
            <v>77095</v>
          </cell>
          <cell r="L380">
            <v>93896</v>
          </cell>
          <cell r="M380">
            <v>110426</v>
          </cell>
          <cell r="N380">
            <v>127748</v>
          </cell>
          <cell r="O380">
            <v>109313</v>
          </cell>
          <cell r="P380">
            <v>73987</v>
          </cell>
          <cell r="Q380">
            <v>73623</v>
          </cell>
          <cell r="R380">
            <v>65821</v>
          </cell>
          <cell r="S380">
            <v>67779</v>
          </cell>
          <cell r="T380">
            <v>60338</v>
          </cell>
          <cell r="U380">
            <v>62381</v>
          </cell>
          <cell r="V380">
            <v>67709</v>
          </cell>
          <cell r="W380">
            <v>75643</v>
          </cell>
          <cell r="X380">
            <v>93663</v>
          </cell>
          <cell r="Y380">
            <v>114987</v>
          </cell>
          <cell r="Z380">
            <v>147280</v>
          </cell>
          <cell r="AA380">
            <v>174927</v>
          </cell>
          <cell r="AB380">
            <v>17001</v>
          </cell>
          <cell r="AC380">
            <v>67149</v>
          </cell>
          <cell r="AD380">
            <v>58388</v>
          </cell>
          <cell r="AE380">
            <v>63506</v>
          </cell>
          <cell r="AF380">
            <v>58667</v>
          </cell>
          <cell r="AG380">
            <v>51480</v>
          </cell>
          <cell r="AI380">
            <v>68279</v>
          </cell>
        </row>
        <row r="381">
          <cell r="I381">
            <v>41644</v>
          </cell>
          <cell r="J381">
            <v>42097</v>
          </cell>
          <cell r="K381">
            <v>41926</v>
          </cell>
          <cell r="L381">
            <v>69415</v>
          </cell>
          <cell r="M381">
            <v>79279</v>
          </cell>
          <cell r="N381">
            <v>67487</v>
          </cell>
          <cell r="O381">
            <v>85593</v>
          </cell>
          <cell r="P381">
            <v>50564</v>
          </cell>
          <cell r="Q381">
            <v>48054</v>
          </cell>
          <cell r="R381">
            <v>54493</v>
          </cell>
          <cell r="S381">
            <v>40578</v>
          </cell>
          <cell r="T381">
            <v>33261</v>
          </cell>
          <cell r="U381">
            <v>37039</v>
          </cell>
          <cell r="V381">
            <v>47753</v>
          </cell>
          <cell r="W381">
            <v>50243</v>
          </cell>
          <cell r="X381">
            <v>59539</v>
          </cell>
          <cell r="Y381">
            <v>74999</v>
          </cell>
          <cell r="Z381">
            <v>83967</v>
          </cell>
          <cell r="AA381">
            <v>87156</v>
          </cell>
          <cell r="AB381">
            <v>56736</v>
          </cell>
          <cell r="AC381">
            <v>51211</v>
          </cell>
          <cell r="AD381">
            <v>52296</v>
          </cell>
          <cell r="AE381">
            <v>40994</v>
          </cell>
          <cell r="AF381">
            <v>30012</v>
          </cell>
          <cell r="AG381">
            <v>29482</v>
          </cell>
          <cell r="AI381">
            <v>42097</v>
          </cell>
        </row>
        <row r="382">
          <cell r="I382">
            <v>405341</v>
          </cell>
          <cell r="J382">
            <v>397304</v>
          </cell>
          <cell r="K382">
            <v>348262</v>
          </cell>
          <cell r="L382">
            <v>550233</v>
          </cell>
          <cell r="M382">
            <v>542833</v>
          </cell>
          <cell r="N382">
            <v>788951</v>
          </cell>
          <cell r="O382">
            <v>403171</v>
          </cell>
          <cell r="P382">
            <v>425308</v>
          </cell>
          <cell r="Q382">
            <v>276417</v>
          </cell>
          <cell r="R382">
            <v>389202</v>
          </cell>
          <cell r="S382">
            <v>419779</v>
          </cell>
          <cell r="T382">
            <v>392018</v>
          </cell>
          <cell r="U382">
            <v>421099</v>
          </cell>
          <cell r="V382">
            <v>418887</v>
          </cell>
          <cell r="W382">
            <v>434232</v>
          </cell>
          <cell r="X382">
            <v>443076</v>
          </cell>
          <cell r="Y382">
            <v>552294</v>
          </cell>
          <cell r="Z382">
            <v>796913</v>
          </cell>
          <cell r="AA382">
            <v>385444</v>
          </cell>
          <cell r="AB382">
            <v>398832</v>
          </cell>
          <cell r="AC382">
            <v>341666</v>
          </cell>
          <cell r="AD382">
            <v>389442</v>
          </cell>
          <cell r="AE382">
            <v>420455</v>
          </cell>
          <cell r="AF382">
            <v>416043</v>
          </cell>
          <cell r="AG382">
            <v>386878</v>
          </cell>
          <cell r="AI382">
            <v>397304</v>
          </cell>
        </row>
        <row r="383">
          <cell r="I383">
            <v>1029641</v>
          </cell>
          <cell r="J383">
            <v>1663367</v>
          </cell>
          <cell r="K383">
            <v>371792</v>
          </cell>
          <cell r="L383">
            <v>1161799</v>
          </cell>
          <cell r="M383">
            <v>1207386</v>
          </cell>
          <cell r="N383">
            <v>1156964</v>
          </cell>
          <cell r="O383">
            <v>1270418</v>
          </cell>
          <cell r="P383">
            <v>1153374</v>
          </cell>
          <cell r="Q383">
            <v>1043678</v>
          </cell>
          <cell r="R383">
            <v>1204609</v>
          </cell>
          <cell r="S383">
            <v>1148956</v>
          </cell>
          <cell r="T383">
            <v>1149357</v>
          </cell>
          <cell r="U383">
            <v>1024509</v>
          </cell>
          <cell r="V383">
            <v>1115739</v>
          </cell>
          <cell r="W383">
            <v>1155335</v>
          </cell>
          <cell r="X383">
            <v>1168826</v>
          </cell>
          <cell r="Y383">
            <v>1338379</v>
          </cell>
          <cell r="Z383">
            <v>1336147</v>
          </cell>
          <cell r="AA383">
            <v>1260041</v>
          </cell>
          <cell r="AB383">
            <v>1184175</v>
          </cell>
          <cell r="AC383">
            <v>1054176</v>
          </cell>
          <cell r="AD383">
            <v>1202066</v>
          </cell>
          <cell r="AE383">
            <v>441258</v>
          </cell>
          <cell r="AF383">
            <v>377139</v>
          </cell>
          <cell r="AG383">
            <v>303055</v>
          </cell>
          <cell r="AI383">
            <v>1663367</v>
          </cell>
        </row>
        <row r="385">
          <cell r="I385">
            <v>12530</v>
          </cell>
          <cell r="J385">
            <v>11030</v>
          </cell>
          <cell r="K385">
            <v>14180</v>
          </cell>
          <cell r="L385">
            <v>14870</v>
          </cell>
          <cell r="M385">
            <v>14960</v>
          </cell>
          <cell r="N385">
            <v>19690</v>
          </cell>
          <cell r="O385">
            <v>12890</v>
          </cell>
          <cell r="P385">
            <v>10540</v>
          </cell>
          <cell r="Q385">
            <v>11180</v>
          </cell>
          <cell r="R385">
            <v>12730</v>
          </cell>
          <cell r="S385">
            <v>10790</v>
          </cell>
          <cell r="T385">
            <v>12010</v>
          </cell>
          <cell r="U385">
            <v>14420</v>
          </cell>
          <cell r="V385">
            <v>11480</v>
          </cell>
          <cell r="W385">
            <v>12800</v>
          </cell>
          <cell r="X385">
            <v>15900</v>
          </cell>
          <cell r="Y385">
            <v>12520</v>
          </cell>
          <cell r="Z385">
            <v>14080</v>
          </cell>
          <cell r="AA385">
            <v>12850</v>
          </cell>
          <cell r="AB385">
            <v>10360</v>
          </cell>
          <cell r="AC385">
            <v>13510</v>
          </cell>
          <cell r="AD385">
            <v>13350</v>
          </cell>
          <cell r="AE385">
            <v>12870</v>
          </cell>
          <cell r="AF385">
            <v>13640</v>
          </cell>
          <cell r="AG385">
            <v>15920</v>
          </cell>
          <cell r="AI385">
            <v>11030</v>
          </cell>
        </row>
        <row r="386"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I386">
            <v>0</v>
          </cell>
        </row>
        <row r="387"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I387">
            <v>0</v>
          </cell>
        </row>
        <row r="388">
          <cell r="I388">
            <v>12281</v>
          </cell>
          <cell r="J388">
            <v>10250</v>
          </cell>
          <cell r="K388">
            <v>10361</v>
          </cell>
          <cell r="L388">
            <v>11493</v>
          </cell>
          <cell r="M388">
            <v>11466</v>
          </cell>
          <cell r="N388">
            <v>12299</v>
          </cell>
          <cell r="O388">
            <v>10356</v>
          </cell>
          <cell r="P388">
            <v>8315</v>
          </cell>
          <cell r="Q388">
            <v>7931</v>
          </cell>
          <cell r="R388">
            <v>10512</v>
          </cell>
          <cell r="S388">
            <v>8829</v>
          </cell>
          <cell r="T388">
            <v>9090</v>
          </cell>
          <cell r="U388">
            <v>9912</v>
          </cell>
          <cell r="V388">
            <v>10136</v>
          </cell>
          <cell r="W388">
            <v>9580</v>
          </cell>
          <cell r="X388">
            <v>11070</v>
          </cell>
          <cell r="Y388">
            <v>10988</v>
          </cell>
          <cell r="Z388">
            <v>11113</v>
          </cell>
          <cell r="AA388">
            <v>9588</v>
          </cell>
          <cell r="AB388">
            <v>10161</v>
          </cell>
          <cell r="AC388">
            <v>9133</v>
          </cell>
          <cell r="AD388">
            <v>10028</v>
          </cell>
          <cell r="AE388">
            <v>9551</v>
          </cell>
          <cell r="AF388">
            <v>9767</v>
          </cell>
          <cell r="AG388">
            <v>10987</v>
          </cell>
          <cell r="AI388">
            <v>10250</v>
          </cell>
        </row>
        <row r="389">
          <cell r="I389">
            <v>5</v>
          </cell>
          <cell r="J389">
            <v>6</v>
          </cell>
          <cell r="K389">
            <v>5</v>
          </cell>
          <cell r="L389">
            <v>6</v>
          </cell>
          <cell r="M389">
            <v>5</v>
          </cell>
          <cell r="N389">
            <v>5</v>
          </cell>
          <cell r="O389">
            <v>5</v>
          </cell>
          <cell r="P389">
            <v>5</v>
          </cell>
          <cell r="Q389">
            <v>4</v>
          </cell>
          <cell r="R389">
            <v>4</v>
          </cell>
          <cell r="S389">
            <v>5</v>
          </cell>
          <cell r="T389">
            <v>3</v>
          </cell>
          <cell r="U389">
            <v>3</v>
          </cell>
          <cell r="V389">
            <v>4</v>
          </cell>
          <cell r="W389">
            <v>3</v>
          </cell>
          <cell r="X389">
            <v>7</v>
          </cell>
          <cell r="Y389">
            <v>6</v>
          </cell>
          <cell r="Z389">
            <v>4</v>
          </cell>
          <cell r="AA389">
            <v>5</v>
          </cell>
          <cell r="AB389">
            <v>4</v>
          </cell>
          <cell r="AC389">
            <v>3</v>
          </cell>
          <cell r="AD389">
            <v>4</v>
          </cell>
          <cell r="AE389">
            <v>4</v>
          </cell>
          <cell r="AF389">
            <v>7</v>
          </cell>
          <cell r="AG389">
            <v>6</v>
          </cell>
          <cell r="AI389">
            <v>6</v>
          </cell>
        </row>
        <row r="390">
          <cell r="I390">
            <v>12238</v>
          </cell>
          <cell r="J390">
            <v>12655</v>
          </cell>
          <cell r="K390">
            <v>12283</v>
          </cell>
          <cell r="L390">
            <v>12321</v>
          </cell>
          <cell r="M390">
            <v>15756</v>
          </cell>
          <cell r="N390">
            <v>20138</v>
          </cell>
          <cell r="O390">
            <v>15160</v>
          </cell>
          <cell r="P390">
            <v>13720</v>
          </cell>
          <cell r="Q390">
            <v>15600</v>
          </cell>
          <cell r="R390">
            <v>16240</v>
          </cell>
          <cell r="S390">
            <v>14000</v>
          </cell>
          <cell r="T390">
            <v>14200</v>
          </cell>
          <cell r="U390">
            <v>15240</v>
          </cell>
          <cell r="V390">
            <v>13480</v>
          </cell>
          <cell r="W390">
            <v>17880</v>
          </cell>
          <cell r="X390">
            <v>18120</v>
          </cell>
          <cell r="Y390">
            <v>18760</v>
          </cell>
          <cell r="Z390">
            <v>21600</v>
          </cell>
          <cell r="AA390">
            <v>18160</v>
          </cell>
          <cell r="AB390">
            <v>14880</v>
          </cell>
          <cell r="AC390">
            <v>11560</v>
          </cell>
          <cell r="AD390">
            <v>14920</v>
          </cell>
          <cell r="AE390">
            <v>16760</v>
          </cell>
          <cell r="AF390">
            <v>16960</v>
          </cell>
          <cell r="AG390">
            <v>15880</v>
          </cell>
          <cell r="AI390">
            <v>12655</v>
          </cell>
        </row>
        <row r="391">
          <cell r="I391">
            <v>88738</v>
          </cell>
          <cell r="J391">
            <v>84910</v>
          </cell>
          <cell r="K391">
            <v>97315</v>
          </cell>
          <cell r="L391">
            <v>98111</v>
          </cell>
          <cell r="M391">
            <v>101627</v>
          </cell>
          <cell r="N391">
            <v>119163</v>
          </cell>
          <cell r="O391">
            <v>89514</v>
          </cell>
          <cell r="P391">
            <v>86377</v>
          </cell>
          <cell r="Q391">
            <v>93996</v>
          </cell>
          <cell r="R391">
            <v>91830</v>
          </cell>
          <cell r="S391">
            <v>89530</v>
          </cell>
          <cell r="T391">
            <v>98880</v>
          </cell>
          <cell r="U391">
            <v>89471</v>
          </cell>
          <cell r="V391">
            <v>80549</v>
          </cell>
          <cell r="W391">
            <v>97585</v>
          </cell>
          <cell r="X391">
            <v>91860</v>
          </cell>
          <cell r="Y391">
            <v>110831</v>
          </cell>
          <cell r="Z391">
            <v>124452</v>
          </cell>
          <cell r="AA391">
            <v>106029</v>
          </cell>
          <cell r="AB391">
            <v>83880</v>
          </cell>
          <cell r="AC391">
            <v>89410</v>
          </cell>
          <cell r="AD391">
            <v>92655</v>
          </cell>
          <cell r="AE391">
            <v>96238</v>
          </cell>
          <cell r="AF391">
            <v>94935</v>
          </cell>
          <cell r="AG391">
            <v>84474</v>
          </cell>
          <cell r="AI391">
            <v>84910</v>
          </cell>
        </row>
        <row r="392"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I392">
            <v>0</v>
          </cell>
        </row>
        <row r="393"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I393">
            <v>0</v>
          </cell>
        </row>
        <row r="394"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I394">
            <v>0</v>
          </cell>
        </row>
        <row r="395"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I395">
            <v>0</v>
          </cell>
        </row>
        <row r="396"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I396">
            <v>0</v>
          </cell>
        </row>
        <row r="397">
          <cell r="I397">
            <v>17936</v>
          </cell>
          <cell r="J397">
            <v>24056</v>
          </cell>
          <cell r="K397">
            <v>29644</v>
          </cell>
          <cell r="L397">
            <v>33140</v>
          </cell>
          <cell r="M397">
            <v>35248</v>
          </cell>
          <cell r="N397">
            <v>43080</v>
          </cell>
          <cell r="O397">
            <v>29228</v>
          </cell>
          <cell r="P397">
            <v>24356</v>
          </cell>
          <cell r="Q397">
            <v>18968</v>
          </cell>
          <cell r="R397">
            <v>26152</v>
          </cell>
          <cell r="S397">
            <v>16324</v>
          </cell>
          <cell r="T397">
            <v>18512</v>
          </cell>
          <cell r="U397">
            <v>16192</v>
          </cell>
          <cell r="V397">
            <v>18756</v>
          </cell>
          <cell r="W397">
            <v>28192</v>
          </cell>
          <cell r="X397">
            <v>31556</v>
          </cell>
          <cell r="Y397">
            <v>37350</v>
          </cell>
          <cell r="Z397">
            <v>41518</v>
          </cell>
          <cell r="AA397">
            <v>35362</v>
          </cell>
          <cell r="AB397">
            <v>30228</v>
          </cell>
          <cell r="AC397">
            <v>28091</v>
          </cell>
          <cell r="AD397">
            <v>19064</v>
          </cell>
          <cell r="AE397">
            <v>20499</v>
          </cell>
          <cell r="AF397">
            <v>25718</v>
          </cell>
          <cell r="AG397">
            <v>26275</v>
          </cell>
          <cell r="AI397">
            <v>24056</v>
          </cell>
        </row>
        <row r="398"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I398">
            <v>0</v>
          </cell>
        </row>
        <row r="399">
          <cell r="I399">
            <v>10560</v>
          </cell>
          <cell r="J399">
            <v>11616</v>
          </cell>
          <cell r="K399">
            <v>12192</v>
          </cell>
          <cell r="L399">
            <v>12576</v>
          </cell>
          <cell r="M399">
            <v>13056</v>
          </cell>
          <cell r="N399">
            <v>15168</v>
          </cell>
          <cell r="O399">
            <v>12480</v>
          </cell>
          <cell r="P399">
            <v>10272</v>
          </cell>
          <cell r="Q399">
            <v>11424</v>
          </cell>
          <cell r="R399">
            <v>10368</v>
          </cell>
          <cell r="S399">
            <v>11232</v>
          </cell>
          <cell r="T399">
            <v>11136</v>
          </cell>
          <cell r="U399">
            <v>11904</v>
          </cell>
          <cell r="V399">
            <v>9696</v>
          </cell>
          <cell r="W399">
            <v>13536</v>
          </cell>
          <cell r="X399">
            <v>12384</v>
          </cell>
          <cell r="Y399">
            <v>13728</v>
          </cell>
          <cell r="Z399">
            <v>12672</v>
          </cell>
          <cell r="AA399">
            <v>12480</v>
          </cell>
          <cell r="AB399">
            <v>9984</v>
          </cell>
          <cell r="AC399">
            <v>10848</v>
          </cell>
          <cell r="AD399">
            <v>11136</v>
          </cell>
          <cell r="AE399">
            <v>11520</v>
          </cell>
          <cell r="AF399">
            <v>10368</v>
          </cell>
          <cell r="AG399">
            <v>10080</v>
          </cell>
          <cell r="AI399">
            <v>11616</v>
          </cell>
        </row>
        <row r="400"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I400">
            <v>0</v>
          </cell>
        </row>
        <row r="401"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I401">
            <v>0</v>
          </cell>
        </row>
        <row r="402">
          <cell r="I402">
            <v>946</v>
          </cell>
          <cell r="J402">
            <v>1146</v>
          </cell>
          <cell r="K402">
            <v>945</v>
          </cell>
          <cell r="L402">
            <v>1404</v>
          </cell>
          <cell r="M402">
            <v>1362</v>
          </cell>
          <cell r="N402">
            <v>1796</v>
          </cell>
          <cell r="O402">
            <v>1025</v>
          </cell>
          <cell r="P402">
            <v>864</v>
          </cell>
          <cell r="Q402">
            <v>909</v>
          </cell>
          <cell r="R402">
            <v>704</v>
          </cell>
          <cell r="S402">
            <v>787</v>
          </cell>
          <cell r="T402">
            <v>480</v>
          </cell>
          <cell r="U402">
            <v>943</v>
          </cell>
          <cell r="V402">
            <v>931</v>
          </cell>
          <cell r="W402">
            <v>1203</v>
          </cell>
          <cell r="X402">
            <v>1411</v>
          </cell>
          <cell r="Y402">
            <v>1616</v>
          </cell>
          <cell r="Z402">
            <v>1448</v>
          </cell>
          <cell r="AA402">
            <v>224</v>
          </cell>
          <cell r="AB402">
            <v>256</v>
          </cell>
          <cell r="AC402">
            <v>227</v>
          </cell>
          <cell r="AD402">
            <v>189</v>
          </cell>
          <cell r="AE402">
            <v>42</v>
          </cell>
          <cell r="AF402">
            <v>-482</v>
          </cell>
          <cell r="AG402">
            <v>591</v>
          </cell>
          <cell r="AI402">
            <v>1146</v>
          </cell>
        </row>
        <row r="403">
          <cell r="I403">
            <v>0</v>
          </cell>
          <cell r="J403">
            <v>3330</v>
          </cell>
          <cell r="K403">
            <v>5270</v>
          </cell>
          <cell r="L403">
            <v>6680</v>
          </cell>
          <cell r="M403">
            <v>6970</v>
          </cell>
          <cell r="N403">
            <v>7350</v>
          </cell>
          <cell r="O403">
            <v>6480</v>
          </cell>
          <cell r="P403">
            <v>5440</v>
          </cell>
          <cell r="Q403">
            <v>4470</v>
          </cell>
          <cell r="R403">
            <v>5010</v>
          </cell>
          <cell r="S403">
            <v>6120</v>
          </cell>
          <cell r="T403">
            <v>6670</v>
          </cell>
          <cell r="U403">
            <v>6530</v>
          </cell>
          <cell r="V403">
            <v>5390</v>
          </cell>
          <cell r="W403">
            <v>6310</v>
          </cell>
          <cell r="X403">
            <v>6600</v>
          </cell>
          <cell r="Y403">
            <v>7320</v>
          </cell>
          <cell r="Z403">
            <v>6640</v>
          </cell>
          <cell r="AA403">
            <v>6150</v>
          </cell>
          <cell r="AB403">
            <v>6150</v>
          </cell>
          <cell r="AC403">
            <v>5540</v>
          </cell>
          <cell r="AD403">
            <v>5120</v>
          </cell>
          <cell r="AE403">
            <v>4710</v>
          </cell>
          <cell r="AF403">
            <v>4340</v>
          </cell>
          <cell r="AG403">
            <v>4710</v>
          </cell>
          <cell r="AI403">
            <v>3330</v>
          </cell>
        </row>
        <row r="404">
          <cell r="I404">
            <v>3093</v>
          </cell>
          <cell r="J404">
            <v>3826</v>
          </cell>
          <cell r="K404">
            <v>3571</v>
          </cell>
          <cell r="L404">
            <v>4702</v>
          </cell>
          <cell r="M404">
            <v>4256</v>
          </cell>
          <cell r="N404">
            <v>3634</v>
          </cell>
          <cell r="O404">
            <v>5590</v>
          </cell>
          <cell r="P404">
            <v>3396</v>
          </cell>
          <cell r="Q404">
            <v>2725</v>
          </cell>
          <cell r="R404">
            <v>4043</v>
          </cell>
          <cell r="S404">
            <v>4203</v>
          </cell>
          <cell r="T404">
            <v>3755</v>
          </cell>
          <cell r="U404">
            <v>4741</v>
          </cell>
          <cell r="V404">
            <v>3880</v>
          </cell>
          <cell r="W404">
            <v>4211</v>
          </cell>
          <cell r="X404">
            <v>4974</v>
          </cell>
          <cell r="Y404">
            <v>4559</v>
          </cell>
          <cell r="Z404">
            <v>4227</v>
          </cell>
          <cell r="AA404">
            <v>5315</v>
          </cell>
          <cell r="AB404">
            <v>2182</v>
          </cell>
          <cell r="AC404">
            <v>2361</v>
          </cell>
          <cell r="AD404">
            <v>2223</v>
          </cell>
          <cell r="AE404">
            <v>2741</v>
          </cell>
          <cell r="AF404">
            <v>2822</v>
          </cell>
          <cell r="AG404">
            <v>2651</v>
          </cell>
          <cell r="AI404">
            <v>3826</v>
          </cell>
        </row>
        <row r="406">
          <cell r="I406">
            <v>2813890</v>
          </cell>
          <cell r="J406">
            <v>3229623</v>
          </cell>
          <cell r="K406">
            <v>4256346</v>
          </cell>
          <cell r="L406">
            <v>4509978</v>
          </cell>
          <cell r="M406">
            <v>4623069</v>
          </cell>
          <cell r="N406">
            <v>4876609</v>
          </cell>
          <cell r="O406">
            <v>3531606</v>
          </cell>
          <cell r="P406">
            <v>2870824</v>
          </cell>
          <cell r="Q406">
            <v>2813592</v>
          </cell>
          <cell r="R406">
            <v>2861370</v>
          </cell>
          <cell r="S406">
            <v>2951150</v>
          </cell>
          <cell r="T406">
            <v>2674993</v>
          </cell>
          <cell r="U406">
            <v>2807308</v>
          </cell>
          <cell r="V406">
            <v>3271605</v>
          </cell>
          <cell r="W406">
            <v>3567155</v>
          </cell>
          <cell r="X406">
            <v>4347638</v>
          </cell>
          <cell r="Y406">
            <v>4794199</v>
          </cell>
          <cell r="Z406">
            <v>4689605</v>
          </cell>
          <cell r="AA406">
            <v>3654041</v>
          </cell>
          <cell r="AB406">
            <v>2886253</v>
          </cell>
          <cell r="AC406">
            <v>2728068</v>
          </cell>
          <cell r="AD406">
            <v>3037262</v>
          </cell>
          <cell r="AE406">
            <v>2667590</v>
          </cell>
          <cell r="AF406">
            <v>2492789</v>
          </cell>
          <cell r="AG406">
            <v>2681795</v>
          </cell>
          <cell r="AI406">
            <v>3229623</v>
          </cell>
        </row>
        <row r="407">
          <cell r="I407">
            <v>4861108</v>
          </cell>
          <cell r="J407">
            <v>5085582</v>
          </cell>
          <cell r="K407">
            <v>6632222</v>
          </cell>
          <cell r="L407">
            <v>6655675</v>
          </cell>
          <cell r="M407">
            <v>6591617</v>
          </cell>
          <cell r="N407">
            <v>7363557</v>
          </cell>
          <cell r="O407">
            <v>5496246</v>
          </cell>
          <cell r="P407">
            <v>4923486</v>
          </cell>
          <cell r="Q407">
            <v>4482022</v>
          </cell>
          <cell r="R407">
            <v>4416630</v>
          </cell>
          <cell r="S407">
            <v>4042442</v>
          </cell>
          <cell r="T407">
            <v>4606024</v>
          </cell>
          <cell r="U407">
            <v>4302407</v>
          </cell>
          <cell r="V407">
            <v>5133744</v>
          </cell>
          <cell r="W407">
            <v>5371522</v>
          </cell>
          <cell r="X407">
            <v>5589826</v>
          </cell>
          <cell r="Y407">
            <v>6959648</v>
          </cell>
          <cell r="Z407">
            <v>6663394</v>
          </cell>
          <cell r="AA407">
            <v>5431465</v>
          </cell>
          <cell r="AB407">
            <v>4105136</v>
          </cell>
          <cell r="AC407">
            <v>3899890</v>
          </cell>
          <cell r="AD407">
            <v>4282857</v>
          </cell>
          <cell r="AE407">
            <v>4083212</v>
          </cell>
          <cell r="AF407">
            <v>3820244</v>
          </cell>
          <cell r="AG407">
            <v>4055935</v>
          </cell>
          <cell r="AI407">
            <v>5085582</v>
          </cell>
        </row>
        <row r="408">
          <cell r="I408">
            <v>1544641</v>
          </cell>
          <cell r="J408">
            <v>1789187</v>
          </cell>
          <cell r="K408">
            <v>2330982</v>
          </cell>
          <cell r="L408">
            <v>2733661</v>
          </cell>
          <cell r="M408">
            <v>2923821</v>
          </cell>
          <cell r="N408">
            <v>3224117</v>
          </cell>
          <cell r="O408">
            <v>2209872</v>
          </cell>
          <cell r="P408">
            <v>1511938</v>
          </cell>
          <cell r="Q408">
            <v>1560987</v>
          </cell>
          <cell r="R408">
            <v>1723832</v>
          </cell>
          <cell r="S408">
            <v>1774725</v>
          </cell>
          <cell r="T408">
            <v>1724043</v>
          </cell>
          <cell r="U408">
            <v>1599040</v>
          </cell>
          <cell r="V408">
            <v>1808174</v>
          </cell>
          <cell r="W408">
            <v>2276965</v>
          </cell>
          <cell r="X408">
            <v>2597226</v>
          </cell>
          <cell r="Y408">
            <v>3303179</v>
          </cell>
          <cell r="Z408">
            <v>3278325</v>
          </cell>
          <cell r="AA408">
            <v>2263047</v>
          </cell>
          <cell r="AB408">
            <v>1649722</v>
          </cell>
          <cell r="AC408">
            <v>1541852</v>
          </cell>
          <cell r="AD408">
            <v>1837147</v>
          </cell>
          <cell r="AE408">
            <v>1691259</v>
          </cell>
          <cell r="AF408">
            <v>1656491</v>
          </cell>
          <cell r="AG408">
            <v>1426701</v>
          </cell>
          <cell r="AI408">
            <v>1789187</v>
          </cell>
        </row>
        <row r="409">
          <cell r="I409">
            <v>2877407</v>
          </cell>
          <cell r="J409">
            <v>3182357</v>
          </cell>
          <cell r="K409">
            <v>4195690</v>
          </cell>
          <cell r="L409">
            <v>4704446</v>
          </cell>
          <cell r="M409">
            <v>4943444</v>
          </cell>
          <cell r="N409">
            <v>5201884</v>
          </cell>
          <cell r="O409">
            <v>3859509</v>
          </cell>
          <cell r="P409">
            <v>2628211</v>
          </cell>
          <cell r="Q409">
            <v>2660348</v>
          </cell>
          <cell r="R409">
            <v>2872080</v>
          </cell>
          <cell r="S409">
            <v>2812545</v>
          </cell>
          <cell r="T409">
            <v>2964662</v>
          </cell>
          <cell r="U409">
            <v>2729102</v>
          </cell>
          <cell r="V409">
            <v>3083634</v>
          </cell>
          <cell r="W409">
            <v>4126833</v>
          </cell>
          <cell r="X409">
            <v>4590834</v>
          </cell>
          <cell r="Y409">
            <v>5786684</v>
          </cell>
          <cell r="Z409">
            <v>5470984</v>
          </cell>
          <cell r="AA409">
            <v>4020444</v>
          </cell>
          <cell r="AB409">
            <v>2932621</v>
          </cell>
          <cell r="AC409">
            <v>2787654</v>
          </cell>
          <cell r="AD409">
            <v>3106029</v>
          </cell>
          <cell r="AE409">
            <v>2767588</v>
          </cell>
          <cell r="AF409">
            <v>2693631</v>
          </cell>
          <cell r="AG409">
            <v>2629308</v>
          </cell>
          <cell r="AI409">
            <v>3182357</v>
          </cell>
        </row>
        <row r="410">
          <cell r="I410">
            <v>2036816</v>
          </cell>
          <cell r="J410">
            <v>2432162</v>
          </cell>
          <cell r="K410">
            <v>3131686</v>
          </cell>
          <cell r="L410">
            <v>3730740</v>
          </cell>
          <cell r="M410">
            <v>4262916</v>
          </cell>
          <cell r="N410">
            <v>4177166</v>
          </cell>
          <cell r="O410">
            <v>3171848</v>
          </cell>
          <cell r="P410">
            <v>1968181</v>
          </cell>
          <cell r="Q410">
            <v>1956990</v>
          </cell>
          <cell r="R410">
            <v>2313572</v>
          </cell>
          <cell r="S410">
            <v>2265007</v>
          </cell>
          <cell r="T410">
            <v>2224977</v>
          </cell>
          <cell r="U410">
            <v>2100417</v>
          </cell>
          <cell r="V410">
            <v>2211558</v>
          </cell>
          <cell r="W410">
            <v>3075273</v>
          </cell>
          <cell r="X410">
            <v>3412629</v>
          </cell>
          <cell r="Y410">
            <v>4564557</v>
          </cell>
          <cell r="Z410">
            <v>4443481</v>
          </cell>
          <cell r="AA410">
            <v>3242229</v>
          </cell>
          <cell r="AB410">
            <v>2104537</v>
          </cell>
          <cell r="AC410">
            <v>2053439</v>
          </cell>
          <cell r="AD410">
            <v>2442627</v>
          </cell>
          <cell r="AE410">
            <v>2162976</v>
          </cell>
          <cell r="AF410">
            <v>2164068</v>
          </cell>
          <cell r="AG410">
            <v>1981798</v>
          </cell>
          <cell r="AI410">
            <v>2432162</v>
          </cell>
        </row>
        <row r="411">
          <cell r="I411">
            <v>2652551</v>
          </cell>
          <cell r="J411">
            <v>3002645</v>
          </cell>
          <cell r="K411">
            <v>3625149</v>
          </cell>
          <cell r="L411">
            <v>4354403</v>
          </cell>
          <cell r="M411">
            <v>4681916</v>
          </cell>
          <cell r="N411">
            <v>5145366</v>
          </cell>
          <cell r="O411">
            <v>3841373</v>
          </cell>
          <cell r="P411">
            <v>2707215</v>
          </cell>
          <cell r="Q411">
            <v>2700502</v>
          </cell>
          <cell r="R411">
            <v>2953879</v>
          </cell>
          <cell r="S411">
            <v>3050157</v>
          </cell>
          <cell r="T411">
            <v>3077450</v>
          </cell>
          <cell r="U411">
            <v>2896901</v>
          </cell>
          <cell r="V411">
            <v>2883528</v>
          </cell>
          <cell r="W411">
            <v>3710579</v>
          </cell>
          <cell r="X411">
            <v>4264069</v>
          </cell>
          <cell r="Y411">
            <v>5182997</v>
          </cell>
          <cell r="Z411">
            <v>5351389</v>
          </cell>
          <cell r="AA411">
            <v>4017186</v>
          </cell>
          <cell r="AB411">
            <v>2803164</v>
          </cell>
          <cell r="AC411">
            <v>2748761</v>
          </cell>
          <cell r="AD411">
            <v>3271249</v>
          </cell>
          <cell r="AE411">
            <v>3041159</v>
          </cell>
          <cell r="AF411">
            <v>2936649</v>
          </cell>
          <cell r="AG411">
            <v>2688172</v>
          </cell>
          <cell r="AI411">
            <v>3002645</v>
          </cell>
        </row>
        <row r="412">
          <cell r="I412">
            <v>2378373</v>
          </cell>
          <cell r="J412">
            <v>2634715</v>
          </cell>
          <cell r="K412">
            <v>3069092</v>
          </cell>
          <cell r="L412">
            <v>3810981</v>
          </cell>
          <cell r="M412">
            <v>4063534</v>
          </cell>
          <cell r="N412">
            <v>4415545</v>
          </cell>
          <cell r="O412">
            <v>3313592</v>
          </cell>
          <cell r="P412">
            <v>2386228</v>
          </cell>
          <cell r="Q412">
            <v>2242470</v>
          </cell>
          <cell r="R412">
            <v>2500566</v>
          </cell>
          <cell r="S412">
            <v>2400939</v>
          </cell>
          <cell r="T412">
            <v>2557383</v>
          </cell>
          <cell r="U412">
            <v>2287582</v>
          </cell>
          <cell r="V412">
            <v>2306719</v>
          </cell>
          <cell r="W412">
            <v>3327047</v>
          </cell>
          <cell r="X412">
            <v>3245012</v>
          </cell>
          <cell r="Y412">
            <v>3623444</v>
          </cell>
          <cell r="Z412">
            <v>4235883</v>
          </cell>
          <cell r="AA412">
            <v>3160600</v>
          </cell>
          <cell r="AB412">
            <v>2209770</v>
          </cell>
          <cell r="AC412">
            <v>2404553</v>
          </cell>
          <cell r="AD412">
            <v>2576315</v>
          </cell>
          <cell r="AE412">
            <v>1949423</v>
          </cell>
          <cell r="AF412">
            <v>2066117</v>
          </cell>
          <cell r="AG412">
            <v>1737022</v>
          </cell>
          <cell r="AI412">
            <v>2634715</v>
          </cell>
        </row>
        <row r="413">
          <cell r="I413">
            <v>2119726</v>
          </cell>
          <cell r="J413">
            <v>2531752</v>
          </cell>
          <cell r="K413">
            <v>3117398</v>
          </cell>
          <cell r="L413">
            <v>3971526</v>
          </cell>
          <cell r="M413">
            <v>4386871</v>
          </cell>
          <cell r="N413">
            <v>4444384</v>
          </cell>
          <cell r="O413">
            <v>3298414</v>
          </cell>
          <cell r="P413">
            <v>2204975</v>
          </cell>
          <cell r="Q413">
            <v>2068278</v>
          </cell>
          <cell r="R413">
            <v>2429838</v>
          </cell>
          <cell r="S413">
            <v>2332475</v>
          </cell>
          <cell r="T413">
            <v>2457277</v>
          </cell>
          <cell r="U413">
            <v>2162082</v>
          </cell>
          <cell r="V413">
            <v>2191506</v>
          </cell>
          <cell r="W413">
            <v>3299628</v>
          </cell>
          <cell r="X413">
            <v>3573807</v>
          </cell>
          <cell r="Y413">
            <v>4829232</v>
          </cell>
          <cell r="Z413">
            <v>4945385</v>
          </cell>
          <cell r="AA413">
            <v>3692153</v>
          </cell>
          <cell r="AB413">
            <v>2423778</v>
          </cell>
          <cell r="AC413">
            <v>2215919</v>
          </cell>
          <cell r="AD413">
            <v>2620416</v>
          </cell>
          <cell r="AE413">
            <v>2342069</v>
          </cell>
          <cell r="AF413">
            <v>2346034</v>
          </cell>
          <cell r="AG413">
            <v>2084821</v>
          </cell>
          <cell r="AI413">
            <v>2531752</v>
          </cell>
        </row>
        <row r="414">
          <cell r="I414">
            <v>2311646</v>
          </cell>
          <cell r="J414">
            <v>2606484</v>
          </cell>
          <cell r="K414">
            <v>3116724</v>
          </cell>
          <cell r="L414">
            <v>3785148</v>
          </cell>
          <cell r="M414">
            <v>4165942</v>
          </cell>
          <cell r="N414">
            <v>4315154</v>
          </cell>
          <cell r="O414">
            <v>3323994</v>
          </cell>
          <cell r="P414">
            <v>2429689</v>
          </cell>
          <cell r="Q414">
            <v>2383807</v>
          </cell>
          <cell r="R414">
            <v>2476906</v>
          </cell>
          <cell r="S414">
            <v>2549343</v>
          </cell>
          <cell r="T414">
            <v>2582656</v>
          </cell>
          <cell r="U414">
            <v>2578488</v>
          </cell>
          <cell r="V414">
            <v>2316450</v>
          </cell>
          <cell r="W414">
            <v>3340712</v>
          </cell>
          <cell r="X414">
            <v>3664434</v>
          </cell>
          <cell r="Y414">
            <v>4646737</v>
          </cell>
          <cell r="Z414">
            <v>5000687</v>
          </cell>
          <cell r="AA414">
            <v>3840783</v>
          </cell>
          <cell r="AB414">
            <v>2754022</v>
          </cell>
          <cell r="AC414">
            <v>2646935</v>
          </cell>
          <cell r="AD414">
            <v>2761826</v>
          </cell>
          <cell r="AE414">
            <v>2773576</v>
          </cell>
          <cell r="AF414">
            <v>2846821</v>
          </cell>
          <cell r="AG414">
            <v>2497911</v>
          </cell>
          <cell r="AI414">
            <v>2606484</v>
          </cell>
        </row>
        <row r="415">
          <cell r="I415">
            <v>1949044</v>
          </cell>
          <cell r="J415">
            <v>2137785</v>
          </cell>
          <cell r="K415">
            <v>2433925</v>
          </cell>
          <cell r="L415">
            <v>3404151</v>
          </cell>
          <cell r="M415">
            <v>3786600</v>
          </cell>
          <cell r="N415">
            <v>3707575</v>
          </cell>
          <cell r="O415">
            <v>2877045</v>
          </cell>
          <cell r="P415">
            <v>2114262</v>
          </cell>
          <cell r="Q415">
            <v>1755789</v>
          </cell>
          <cell r="R415">
            <v>1998276</v>
          </cell>
          <cell r="S415">
            <v>2027517</v>
          </cell>
          <cell r="T415">
            <v>2008761</v>
          </cell>
          <cell r="U415">
            <v>1965488</v>
          </cell>
          <cell r="V415">
            <v>1758292</v>
          </cell>
          <cell r="W415">
            <v>2672808</v>
          </cell>
          <cell r="X415">
            <v>2965429</v>
          </cell>
          <cell r="Y415">
            <v>3852989</v>
          </cell>
          <cell r="Z415">
            <v>4149237</v>
          </cell>
          <cell r="AA415">
            <v>3159836</v>
          </cell>
          <cell r="AB415">
            <v>2035451</v>
          </cell>
          <cell r="AC415">
            <v>1815243</v>
          </cell>
          <cell r="AD415">
            <v>2106018</v>
          </cell>
          <cell r="AE415">
            <v>1918691</v>
          </cell>
          <cell r="AF415">
            <v>1950479</v>
          </cell>
          <cell r="AG415">
            <v>1761656</v>
          </cell>
          <cell r="AI415">
            <v>2137785</v>
          </cell>
        </row>
        <row r="416">
          <cell r="I416">
            <v>4199923</v>
          </cell>
          <cell r="J416">
            <v>4870921</v>
          </cell>
          <cell r="K416">
            <v>5247048</v>
          </cell>
          <cell r="L416">
            <v>6900876</v>
          </cell>
          <cell r="M416">
            <v>6813692</v>
          </cell>
          <cell r="N416">
            <v>7629160</v>
          </cell>
          <cell r="O416">
            <v>6178716</v>
          </cell>
          <cell r="P416">
            <v>4667862</v>
          </cell>
          <cell r="Q416">
            <v>4119605</v>
          </cell>
          <cell r="R416">
            <v>4262784</v>
          </cell>
          <cell r="S416">
            <v>4898629</v>
          </cell>
          <cell r="T416">
            <v>4862936</v>
          </cell>
          <cell r="U416">
            <v>4806855</v>
          </cell>
          <cell r="V416">
            <v>4711081</v>
          </cell>
          <cell r="W416">
            <v>5734176</v>
          </cell>
          <cell r="X416">
            <v>6326943</v>
          </cell>
          <cell r="Y416">
            <v>7505156</v>
          </cell>
          <cell r="Z416">
            <v>6858817</v>
          </cell>
          <cell r="AA416">
            <v>6041777</v>
          </cell>
          <cell r="AB416">
            <v>4535222</v>
          </cell>
          <cell r="AC416">
            <v>4012992</v>
          </cell>
          <cell r="AD416">
            <v>4043266</v>
          </cell>
          <cell r="AE416">
            <v>4124695</v>
          </cell>
          <cell r="AF416">
            <v>3924357</v>
          </cell>
          <cell r="AG416">
            <v>3737194</v>
          </cell>
          <cell r="AI416">
            <v>4870921</v>
          </cell>
        </row>
        <row r="417">
          <cell r="I417">
            <v>1744895</v>
          </cell>
          <cell r="J417">
            <v>1887304</v>
          </cell>
          <cell r="K417">
            <v>2229430</v>
          </cell>
          <cell r="L417">
            <v>3081545</v>
          </cell>
          <cell r="M417">
            <v>3346284</v>
          </cell>
          <cell r="N417">
            <v>3612972</v>
          </cell>
          <cell r="O417">
            <v>2714441</v>
          </cell>
          <cell r="P417">
            <v>1917337</v>
          </cell>
          <cell r="Q417">
            <v>1631916</v>
          </cell>
          <cell r="R417">
            <v>1768168</v>
          </cell>
          <cell r="S417">
            <v>1727295</v>
          </cell>
          <cell r="T417">
            <v>1906620</v>
          </cell>
          <cell r="U417">
            <v>1687904</v>
          </cell>
          <cell r="V417">
            <v>1636924</v>
          </cell>
          <cell r="W417">
            <v>2431240</v>
          </cell>
          <cell r="X417">
            <v>2702667</v>
          </cell>
          <cell r="Y417">
            <v>3548832</v>
          </cell>
          <cell r="Z417">
            <v>3958917</v>
          </cell>
          <cell r="AA417">
            <v>2957266</v>
          </cell>
          <cell r="AB417">
            <v>1977617</v>
          </cell>
          <cell r="AC417">
            <v>1716402</v>
          </cell>
          <cell r="AD417">
            <v>1785641</v>
          </cell>
          <cell r="AE417">
            <v>1809426</v>
          </cell>
          <cell r="AF417">
            <v>1784461</v>
          </cell>
          <cell r="AG417">
            <v>1528983</v>
          </cell>
          <cell r="AI417">
            <v>1887304</v>
          </cell>
        </row>
        <row r="418">
          <cell r="I418">
            <v>8857451</v>
          </cell>
          <cell r="J418">
            <v>8318579</v>
          </cell>
          <cell r="K418">
            <v>9762838</v>
          </cell>
          <cell r="L418">
            <v>10032482</v>
          </cell>
          <cell r="M418">
            <v>10558397</v>
          </cell>
          <cell r="N418">
            <v>11530356</v>
          </cell>
          <cell r="O418">
            <v>9419787</v>
          </cell>
          <cell r="P418">
            <v>8063549</v>
          </cell>
          <cell r="Q418">
            <v>7589689</v>
          </cell>
          <cell r="R418">
            <v>8418752</v>
          </cell>
          <cell r="S418">
            <v>8089792</v>
          </cell>
          <cell r="T418">
            <v>8634438</v>
          </cell>
          <cell r="U418">
            <v>8144594</v>
          </cell>
          <cell r="V418">
            <v>7964265</v>
          </cell>
          <cell r="W418">
            <v>10057652</v>
          </cell>
          <cell r="X418">
            <v>10066736</v>
          </cell>
          <cell r="Y418">
            <v>11173307</v>
          </cell>
          <cell r="Z418">
            <v>12572420</v>
          </cell>
          <cell r="AA418">
            <v>10085476</v>
          </cell>
          <cell r="AB418">
            <v>8739582</v>
          </cell>
          <cell r="AC418">
            <v>8108216</v>
          </cell>
          <cell r="AD418">
            <v>8276491</v>
          </cell>
          <cell r="AE418">
            <v>8757840</v>
          </cell>
          <cell r="AF418">
            <v>8680330</v>
          </cell>
          <cell r="AG418">
            <v>8210361</v>
          </cell>
          <cell r="AI418">
            <v>8318579</v>
          </cell>
        </row>
        <row r="419">
          <cell r="I419">
            <v>2914015</v>
          </cell>
          <cell r="J419">
            <v>3132914</v>
          </cell>
          <cell r="K419">
            <v>4403061</v>
          </cell>
          <cell r="L419">
            <v>5703196</v>
          </cell>
          <cell r="M419">
            <v>6193527</v>
          </cell>
          <cell r="N419">
            <v>6325348</v>
          </cell>
          <cell r="O419">
            <v>5814233</v>
          </cell>
          <cell r="P419">
            <v>4208528</v>
          </cell>
          <cell r="Q419">
            <v>3785373</v>
          </cell>
          <cell r="R419">
            <v>4408701</v>
          </cell>
          <cell r="S419">
            <v>4132426</v>
          </cell>
          <cell r="T419">
            <v>4385856</v>
          </cell>
          <cell r="U419">
            <v>4011337</v>
          </cell>
          <cell r="V419">
            <v>3726035</v>
          </cell>
          <cell r="W419">
            <v>5048474</v>
          </cell>
          <cell r="X419">
            <v>5330156</v>
          </cell>
          <cell r="Y419">
            <v>6419970</v>
          </cell>
          <cell r="Z419">
            <v>7259277</v>
          </cell>
          <cell r="AA419">
            <v>6048539</v>
          </cell>
          <cell r="AB419">
            <v>4440577</v>
          </cell>
          <cell r="AC419">
            <v>4169056</v>
          </cell>
          <cell r="AD419">
            <v>4256482</v>
          </cell>
          <cell r="AE419">
            <v>4140035</v>
          </cell>
          <cell r="AF419">
            <v>4173946</v>
          </cell>
          <cell r="AG419">
            <v>4110462</v>
          </cell>
          <cell r="AI419">
            <v>3132914</v>
          </cell>
        </row>
        <row r="420">
          <cell r="I420">
            <v>1714415</v>
          </cell>
          <cell r="J420">
            <v>2318233</v>
          </cell>
          <cell r="K420">
            <v>2413004</v>
          </cell>
          <cell r="L420">
            <v>3087081</v>
          </cell>
          <cell r="M420">
            <v>3088402</v>
          </cell>
          <cell r="N420">
            <v>3537201</v>
          </cell>
          <cell r="O420">
            <v>3263895</v>
          </cell>
          <cell r="P420">
            <v>2294014</v>
          </cell>
          <cell r="Q420">
            <v>2115345</v>
          </cell>
          <cell r="R420">
            <v>2301411</v>
          </cell>
          <cell r="S420">
            <v>2435926</v>
          </cell>
          <cell r="T420">
            <v>2346109</v>
          </cell>
          <cell r="U420">
            <v>2484760</v>
          </cell>
          <cell r="V420">
            <v>1984911</v>
          </cell>
          <cell r="W420">
            <v>2700230</v>
          </cell>
          <cell r="X420">
            <v>2906213</v>
          </cell>
          <cell r="Y420">
            <v>3260487</v>
          </cell>
          <cell r="Z420">
            <v>4127441</v>
          </cell>
          <cell r="AA420">
            <v>2925641</v>
          </cell>
          <cell r="AB420">
            <v>2412314</v>
          </cell>
          <cell r="AC420">
            <v>2254699</v>
          </cell>
          <cell r="AD420">
            <v>2331174</v>
          </cell>
          <cell r="AE420">
            <v>2439938</v>
          </cell>
          <cell r="AF420">
            <v>2310178</v>
          </cell>
          <cell r="AG420">
            <v>2169526</v>
          </cell>
          <cell r="AI420">
            <v>2318233</v>
          </cell>
        </row>
        <row r="421">
          <cell r="I421">
            <v>2082567</v>
          </cell>
          <cell r="J421">
            <v>2193873</v>
          </cell>
          <cell r="K421">
            <v>2291184</v>
          </cell>
          <cell r="L421">
            <v>3161767</v>
          </cell>
          <cell r="M421">
            <v>3346584</v>
          </cell>
          <cell r="N421">
            <v>3867607</v>
          </cell>
          <cell r="O421">
            <v>3403203</v>
          </cell>
          <cell r="P421">
            <v>2150425</v>
          </cell>
          <cell r="Q421">
            <v>1950496</v>
          </cell>
          <cell r="R421">
            <v>2112918</v>
          </cell>
          <cell r="S421">
            <v>2023682</v>
          </cell>
          <cell r="T421">
            <v>2248553</v>
          </cell>
          <cell r="U421">
            <v>1936948</v>
          </cell>
          <cell r="V421">
            <v>2010147</v>
          </cell>
          <cell r="W421">
            <v>2341282</v>
          </cell>
          <cell r="X421">
            <v>2766867</v>
          </cell>
          <cell r="Y421">
            <v>3560489</v>
          </cell>
          <cell r="Z421">
            <v>3890061</v>
          </cell>
          <cell r="AA421">
            <v>3615703</v>
          </cell>
          <cell r="AB421">
            <v>2153983</v>
          </cell>
          <cell r="AC421">
            <v>1935485</v>
          </cell>
          <cell r="AD421">
            <v>2126639</v>
          </cell>
          <cell r="AE421">
            <v>2225839</v>
          </cell>
          <cell r="AF421">
            <v>2074486</v>
          </cell>
          <cell r="AG421">
            <v>1933879</v>
          </cell>
          <cell r="AI421">
            <v>2193873</v>
          </cell>
        </row>
        <row r="422">
          <cell r="I422">
            <v>3006392</v>
          </cell>
          <cell r="J422">
            <v>2780787</v>
          </cell>
          <cell r="K422">
            <v>2857036</v>
          </cell>
          <cell r="L422">
            <v>3860835</v>
          </cell>
          <cell r="M422">
            <v>3787227</v>
          </cell>
          <cell r="N422">
            <v>4102827</v>
          </cell>
          <cell r="O422">
            <v>4310199</v>
          </cell>
          <cell r="P422">
            <v>2772926</v>
          </cell>
          <cell r="Q422">
            <v>2577462</v>
          </cell>
          <cell r="R422">
            <v>2824531</v>
          </cell>
          <cell r="S422">
            <v>2748144</v>
          </cell>
          <cell r="T422">
            <v>3239392</v>
          </cell>
          <cell r="U422">
            <v>2639752</v>
          </cell>
          <cell r="V422">
            <v>2584957</v>
          </cell>
          <cell r="W422">
            <v>3048499</v>
          </cell>
          <cell r="X422">
            <v>3315854</v>
          </cell>
          <cell r="Y422">
            <v>4029525</v>
          </cell>
          <cell r="Z422">
            <v>4471270</v>
          </cell>
          <cell r="AA422">
            <v>4748679</v>
          </cell>
          <cell r="AB422">
            <v>2447893</v>
          </cell>
          <cell r="AC422">
            <v>2712834</v>
          </cell>
          <cell r="AD422">
            <v>2737698</v>
          </cell>
          <cell r="AE422">
            <v>2864279</v>
          </cell>
          <cell r="AF422">
            <v>2960923</v>
          </cell>
          <cell r="AG422">
            <v>2504584</v>
          </cell>
          <cell r="AI422">
            <v>2780787</v>
          </cell>
        </row>
        <row r="423">
          <cell r="I423">
            <v>4077814</v>
          </cell>
          <cell r="J423">
            <v>4273127</v>
          </cell>
          <cell r="K423">
            <v>4294405</v>
          </cell>
          <cell r="L423">
            <v>5988288</v>
          </cell>
          <cell r="M423">
            <v>5889480</v>
          </cell>
          <cell r="N423">
            <v>6942866</v>
          </cell>
          <cell r="O423">
            <v>5490341</v>
          </cell>
          <cell r="P423">
            <v>4640046</v>
          </cell>
          <cell r="Q423">
            <v>4018496</v>
          </cell>
          <cell r="R423">
            <v>4028075</v>
          </cell>
          <cell r="S423">
            <v>4379894</v>
          </cell>
          <cell r="T423">
            <v>4042086</v>
          </cell>
          <cell r="U423">
            <v>4294915</v>
          </cell>
          <cell r="V423">
            <v>4185100</v>
          </cell>
          <cell r="W423">
            <v>5046104</v>
          </cell>
          <cell r="X423">
            <v>5392303</v>
          </cell>
          <cell r="Y423">
            <v>6206147</v>
          </cell>
          <cell r="Z423">
            <v>7903046</v>
          </cell>
          <cell r="AA423">
            <v>5446361</v>
          </cell>
          <cell r="AB423">
            <v>4872727</v>
          </cell>
          <cell r="AC423">
            <v>4380498</v>
          </cell>
          <cell r="AD423">
            <v>3975962</v>
          </cell>
          <cell r="AE423">
            <v>4230718</v>
          </cell>
          <cell r="AF423">
            <v>4286122</v>
          </cell>
          <cell r="AG423">
            <v>4148444</v>
          </cell>
          <cell r="AI423">
            <v>4273127</v>
          </cell>
        </row>
        <row r="424">
          <cell r="I424">
            <v>2025275</v>
          </cell>
          <cell r="J424">
            <v>2066549</v>
          </cell>
          <cell r="K424">
            <v>2141385</v>
          </cell>
          <cell r="L424">
            <v>3677489</v>
          </cell>
          <cell r="M424">
            <v>3678706</v>
          </cell>
          <cell r="N424">
            <v>4313497</v>
          </cell>
          <cell r="O424">
            <v>3901037</v>
          </cell>
          <cell r="P424">
            <v>2588763</v>
          </cell>
          <cell r="Q424">
            <v>1844991</v>
          </cell>
          <cell r="R424">
            <v>1999375</v>
          </cell>
          <cell r="S424">
            <v>2229782</v>
          </cell>
          <cell r="T424">
            <v>2152630</v>
          </cell>
          <cell r="U424">
            <v>2128335</v>
          </cell>
          <cell r="V424">
            <v>2068198</v>
          </cell>
          <cell r="W424">
            <v>2474405</v>
          </cell>
          <cell r="X424">
            <v>2906299</v>
          </cell>
          <cell r="Y424">
            <v>4056282</v>
          </cell>
          <cell r="Z424">
            <v>4864901</v>
          </cell>
          <cell r="AA424">
            <v>4149241</v>
          </cell>
          <cell r="AB424">
            <v>2562925</v>
          </cell>
          <cell r="AC424">
            <v>2094385</v>
          </cell>
          <cell r="AD424">
            <v>1985142</v>
          </cell>
          <cell r="AE424">
            <v>2240077</v>
          </cell>
          <cell r="AF424">
            <v>2169987</v>
          </cell>
          <cell r="AG424">
            <v>1954367</v>
          </cell>
          <cell r="AI424">
            <v>2066549</v>
          </cell>
        </row>
        <row r="425">
          <cell r="I425">
            <v>8605053</v>
          </cell>
          <cell r="J425">
            <v>6881615</v>
          </cell>
          <cell r="K425">
            <v>5533696</v>
          </cell>
          <cell r="L425">
            <v>8600756</v>
          </cell>
          <cell r="M425">
            <v>8605429</v>
          </cell>
          <cell r="N425">
            <v>8729896</v>
          </cell>
          <cell r="O425">
            <v>9312413</v>
          </cell>
          <cell r="P425">
            <v>7055686</v>
          </cell>
          <cell r="Q425">
            <v>5724378</v>
          </cell>
          <cell r="R425">
            <v>5515764</v>
          </cell>
          <cell r="S425">
            <v>5811699</v>
          </cell>
          <cell r="T425">
            <v>5691965</v>
          </cell>
          <cell r="U425">
            <v>5390564</v>
          </cell>
          <cell r="V425">
            <v>5388725</v>
          </cell>
          <cell r="W425">
            <v>6031653</v>
          </cell>
          <cell r="X425">
            <v>7049902</v>
          </cell>
          <cell r="Y425">
            <v>8444669</v>
          </cell>
          <cell r="Z425">
            <v>9164621</v>
          </cell>
          <cell r="AA425">
            <v>9249999</v>
          </cell>
          <cell r="AB425">
            <v>6254323</v>
          </cell>
          <cell r="AC425">
            <v>5710659</v>
          </cell>
          <cell r="AD425">
            <v>5390150</v>
          </cell>
          <cell r="AE425">
            <v>5685470</v>
          </cell>
          <cell r="AF425">
            <v>5662314</v>
          </cell>
          <cell r="AG425">
            <v>4142890</v>
          </cell>
          <cell r="AI425">
            <v>6881615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System_Increase"/>
      <sheetName val="Book1"/>
      <sheetName val="Sheet1"/>
      <sheetName val="Sheet2"/>
      <sheetName val="MU-1 Fixed Charges"/>
      <sheetName val="APL New"/>
      <sheetName val="MU1 New"/>
      <sheetName val="FixedCH"/>
      <sheetName val="Mapping-APL"/>
      <sheetName val="Mapping-MU1"/>
      <sheetName val="APL Vintage-Proposed"/>
      <sheetName val="MU1 Vintage-Proposed"/>
      <sheetName val="Fuel"/>
      <sheetName val="O&amp;M"/>
      <sheetName val="MCS"/>
      <sheetName val="Rev"/>
      <sheetName val="ShortEx"/>
      <sheetName val="MCS (2)"/>
      <sheetName val="Rev (2)"/>
      <sheetName val="Notes"/>
      <sheetName val="ProRata Ex"/>
      <sheetName val="Sheet3"/>
    </sheetNames>
    <definedNames>
      <definedName name="Choices_Wrapper" refersTo="#REF!"/>
      <definedName name="Comp" refersTo="#REF!"/>
      <definedName name="test" refersTo="#REF!"/>
    </definedNames>
    <sheetDataSet>
      <sheetData sheetId="0"/>
      <sheetData sheetId="1"/>
      <sheetData sheetId="2" refreshError="1"/>
      <sheetData sheetId="3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"/>
      <sheetName val="Oth"/>
      <sheetName val="Tot"/>
      <sheetName val="Pd"/>
      <sheetName val="408"/>
      <sheetName val="Intco"/>
      <sheetName val="Rp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Sheet1"/>
      <sheetName val="Sheet2"/>
      <sheetName val="Sheet3"/>
      <sheetName val="Rp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"/>
      <sheetName val="Exhibit 2"/>
      <sheetName val="BellarExhibits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comes"/>
      <sheetName val="LGE Electric"/>
      <sheetName val="LGE Gas"/>
      <sheetName val="Cap"/>
      <sheetName val="Ex 1"/>
      <sheetName val="Ex 2"/>
      <sheetName val="Ex 3"/>
      <sheetName val="Ex 4"/>
      <sheetName val="A"/>
      <sheetName val="B"/>
      <sheetName val="C"/>
      <sheetName val="D"/>
      <sheetName val="E"/>
      <sheetName val="G"/>
      <sheetName val="F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AB"/>
      <sheetName val="AC"/>
      <sheetName val="AD"/>
      <sheetName val="AE"/>
      <sheetName val="AF"/>
      <sheetName val="AG"/>
      <sheetName val="AH"/>
      <sheetName val="AI"/>
      <sheetName val="AW"/>
      <sheetName val="Gross up Factor"/>
      <sheetName val="not used Ex 4"/>
      <sheetName val="not used Ex 5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>
      <selection activeCell="F3" sqref="F3"/>
    </sheetView>
  </sheetViews>
  <sheetFormatPr defaultRowHeight="15" x14ac:dyDescent="0.25"/>
  <sheetData>
    <row r="3" spans="2:2" x14ac:dyDescent="0.25">
      <c r="B3" t="s">
        <v>0</v>
      </c>
    </row>
    <row r="4" spans="2:2" x14ac:dyDescent="0.25">
      <c r="B4" t="s">
        <v>1</v>
      </c>
    </row>
    <row r="5" spans="2:2" x14ac:dyDescent="0.25">
      <c r="B5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8"/>
  <sheetViews>
    <sheetView zoomScale="85" zoomScaleNormal="85" zoomScaleSheetLayoutView="70" workbookViewId="0">
      <selection activeCell="E22" sqref="E22"/>
    </sheetView>
  </sheetViews>
  <sheetFormatPr defaultColWidth="9.140625" defaultRowHeight="16.5" x14ac:dyDescent="0.3"/>
  <cols>
    <col min="1" max="1" width="6.28515625" style="43" customWidth="1"/>
    <col min="2" max="2" width="6.7109375" style="43" customWidth="1"/>
    <col min="3" max="3" width="6.5703125" style="43" customWidth="1"/>
    <col min="4" max="4" width="12.42578125" style="44" bestFit="1" customWidth="1"/>
    <col min="5" max="5" width="58.140625" style="43" customWidth="1"/>
    <col min="6" max="14" width="17.5703125" style="43" customWidth="1"/>
    <col min="15" max="15" width="17.28515625" style="43" customWidth="1"/>
    <col min="16" max="16" width="2.7109375" style="43" customWidth="1"/>
    <col min="17" max="17" width="10.5703125" style="43" bestFit="1" customWidth="1"/>
    <col min="18" max="16384" width="9.140625" style="43"/>
  </cols>
  <sheetData>
    <row r="1" spans="1:18" x14ac:dyDescent="0.3">
      <c r="A1" s="58" t="s">
        <v>3</v>
      </c>
      <c r="L1" s="43" t="s">
        <v>4</v>
      </c>
    </row>
    <row r="2" spans="1:18" x14ac:dyDescent="0.3">
      <c r="A2" s="58" t="s">
        <v>5</v>
      </c>
    </row>
    <row r="3" spans="1:18" ht="8.4499999999999993" customHeight="1" x14ac:dyDescent="0.4">
      <c r="C3" s="45"/>
      <c r="D3" s="45"/>
      <c r="E3" s="45"/>
      <c r="F3" s="45"/>
      <c r="G3" s="45"/>
      <c r="H3" s="75"/>
      <c r="I3" s="45"/>
      <c r="J3" s="45"/>
      <c r="K3" s="45"/>
      <c r="L3" s="45"/>
      <c r="M3" s="45"/>
      <c r="N3" s="45"/>
    </row>
    <row r="4" spans="1:18" x14ac:dyDescent="0.3">
      <c r="B4" s="46" t="s">
        <v>6</v>
      </c>
      <c r="C4" s="46" t="s">
        <v>7</v>
      </c>
      <c r="D4" s="46" t="s">
        <v>8</v>
      </c>
      <c r="E4" s="46" t="s">
        <v>9</v>
      </c>
      <c r="F4" s="46" t="s">
        <v>10</v>
      </c>
      <c r="G4" s="46" t="s">
        <v>11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6" t="s">
        <v>17</v>
      </c>
      <c r="N4" s="46" t="s">
        <v>18</v>
      </c>
      <c r="O4" s="46" t="s">
        <v>19</v>
      </c>
    </row>
    <row r="5" spans="1:18" ht="39.75" x14ac:dyDescent="0.3">
      <c r="A5" s="87" t="s">
        <v>20</v>
      </c>
      <c r="B5" s="56" t="s">
        <v>21</v>
      </c>
      <c r="C5" s="57" t="s">
        <v>22</v>
      </c>
      <c r="D5" s="57" t="s">
        <v>23</v>
      </c>
      <c r="E5" s="56" t="s">
        <v>24</v>
      </c>
      <c r="F5" s="57" t="s">
        <v>25</v>
      </c>
      <c r="G5" s="57" t="s">
        <v>26</v>
      </c>
      <c r="H5" s="57" t="s">
        <v>27</v>
      </c>
      <c r="I5" s="57" t="s">
        <v>28</v>
      </c>
      <c r="J5" s="57" t="s">
        <v>29</v>
      </c>
      <c r="K5" s="57" t="s">
        <v>30</v>
      </c>
      <c r="L5" s="57" t="s">
        <v>31</v>
      </c>
      <c r="M5" s="57" t="s">
        <v>32</v>
      </c>
      <c r="N5" s="57" t="s">
        <v>33</v>
      </c>
      <c r="O5" s="57" t="s">
        <v>34</v>
      </c>
    </row>
    <row r="6" spans="1:18" ht="67.5" customHeight="1" x14ac:dyDescent="0.3">
      <c r="A6" s="39"/>
      <c r="D6" s="43"/>
      <c r="F6" s="47"/>
      <c r="G6" s="47" t="s">
        <v>35</v>
      </c>
      <c r="H6" s="47" t="s">
        <v>36</v>
      </c>
      <c r="I6" s="47" t="s">
        <v>37</v>
      </c>
      <c r="J6" s="47" t="s">
        <v>38</v>
      </c>
      <c r="K6" s="47" t="s">
        <v>39</v>
      </c>
      <c r="L6" s="47" t="s">
        <v>40</v>
      </c>
      <c r="M6" s="47" t="s">
        <v>41</v>
      </c>
      <c r="N6" s="47" t="s">
        <v>42</v>
      </c>
      <c r="O6" s="67" t="s">
        <v>43</v>
      </c>
    </row>
    <row r="7" spans="1:18" x14ac:dyDescent="0.3">
      <c r="A7" s="39"/>
      <c r="B7" s="55" t="s">
        <v>44</v>
      </c>
      <c r="C7" s="53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8" x14ac:dyDescent="0.3">
      <c r="A8" s="39">
        <v>1</v>
      </c>
      <c r="B8" s="48" t="s">
        <v>44</v>
      </c>
      <c r="C8" s="49">
        <v>271</v>
      </c>
      <c r="D8" s="50">
        <v>123</v>
      </c>
      <c r="E8" s="51" t="s">
        <v>45</v>
      </c>
      <c r="F8" s="69">
        <v>467.28</v>
      </c>
      <c r="G8" s="69">
        <f>(F8*Return!$G$15)*Return!$F$17</f>
        <v>39.484110489119999</v>
      </c>
      <c r="H8" s="69">
        <f>(F8*'Tax and Depreciation'!$E$7)+(F8*'Tax and Depreciation'!$E$9*0.3)+'Tax and Depreciation'!$E$11</f>
        <v>6.6670322799999999</v>
      </c>
      <c r="I8" s="69">
        <f>3941*SUM('Fuel, Energy, Demand, Customer'!$E$14:$E$15)*(D8/1000)</f>
        <v>16.978268375693521</v>
      </c>
      <c r="J8" s="69">
        <f>'Fuel, Energy, Demand, Customer'!$E$13*D8</f>
        <v>19.787550904911924</v>
      </c>
      <c r="K8" s="69">
        <f>'Fuel, Energy, Demand, Customer'!$E$11</f>
        <v>58.772105837075429</v>
      </c>
      <c r="L8" s="69">
        <f>'O&amp;M'!$F$9</f>
        <v>38.229999999999997</v>
      </c>
      <c r="M8" s="69">
        <f>SUM(H8:L8)*'Tax and Depreciation'!$E$13</f>
        <v>143.25910439094824</v>
      </c>
      <c r="N8" s="69">
        <f>ROUND((G8+M8)/12,2)*12</f>
        <v>182.76</v>
      </c>
      <c r="O8" s="69">
        <f>N8/12</f>
        <v>15.229999999999999</v>
      </c>
      <c r="P8" s="61"/>
      <c r="Q8" s="68"/>
      <c r="R8" s="73"/>
    </row>
    <row r="9" spans="1:18" x14ac:dyDescent="0.3">
      <c r="A9" s="39">
        <f>A8+1</f>
        <v>2</v>
      </c>
      <c r="B9" s="48" t="s">
        <v>44</v>
      </c>
      <c r="C9" s="49">
        <v>272</v>
      </c>
      <c r="D9" s="50">
        <v>186</v>
      </c>
      <c r="E9" s="51" t="s">
        <v>46</v>
      </c>
      <c r="F9" s="69">
        <v>522.24</v>
      </c>
      <c r="G9" s="69">
        <f>(F9*Return!$G$15)*Return!$F$17</f>
        <v>44.128107048960004</v>
      </c>
      <c r="H9" s="69">
        <f>(F9*'Tax and Depreciation'!$E$7)+(F9*'Tax and Depreciation'!$E$9*0.3)+'Tax and Depreciation'!$E$11</f>
        <v>7.33004224</v>
      </c>
      <c r="I9" s="69">
        <f>3941*SUM('Fuel, Energy, Demand, Customer'!$E$14:$E$15)*(D9/1000)</f>
        <v>25.674454616902398</v>
      </c>
      <c r="J9" s="69">
        <f>'Fuel, Energy, Demand, Customer'!$E$13*D9</f>
        <v>29.922637953769254</v>
      </c>
      <c r="K9" s="69">
        <f>'Fuel, Energy, Demand, Customer'!$E$11</f>
        <v>58.772105837075429</v>
      </c>
      <c r="L9" s="69">
        <f>'O&amp;M'!$F$9</f>
        <v>38.229999999999997</v>
      </c>
      <c r="M9" s="69">
        <f>SUM(H9:L9)*'Tax and Depreciation'!$E$13</f>
        <v>163.14541767717327</v>
      </c>
      <c r="N9" s="69">
        <f t="shared" ref="N9:N49" si="0">ROUND((G9+M9)/12,2)*12</f>
        <v>207.24</v>
      </c>
      <c r="O9" s="69">
        <f t="shared" ref="O9:O45" si="1">N9/12</f>
        <v>17.27</v>
      </c>
      <c r="P9" s="61"/>
      <c r="Q9" s="68"/>
      <c r="R9" s="73"/>
    </row>
    <row r="10" spans="1:18" x14ac:dyDescent="0.3">
      <c r="A10" s="39">
        <f t="shared" ref="A10:A69" si="2">A9+1</f>
        <v>3</v>
      </c>
      <c r="B10" s="48" t="s">
        <v>44</v>
      </c>
      <c r="C10" s="49">
        <v>273</v>
      </c>
      <c r="D10" s="50">
        <v>303</v>
      </c>
      <c r="E10" s="51" t="s">
        <v>47</v>
      </c>
      <c r="F10" s="69">
        <v>565.91</v>
      </c>
      <c r="G10" s="69">
        <f>(F10*Return!$G$15)*Return!$F$17</f>
        <v>47.81812396614</v>
      </c>
      <c r="H10" s="69">
        <f>(F10*'Tax and Depreciation'!$E$7)+(F10*'Tax and Depreciation'!$E$9*0.3)+'Tax and Depreciation'!$E$11</f>
        <v>7.8568552850000009</v>
      </c>
      <c r="I10" s="69">
        <f>3941*SUM('Fuel, Energy, Demand, Customer'!$E$14:$E$15)*(D10/1000)</f>
        <v>41.824514779147457</v>
      </c>
      <c r="J10" s="69">
        <f>'Fuel, Energy, Demand, Customer'!$E$13*D10</f>
        <v>48.744942473075717</v>
      </c>
      <c r="K10" s="69">
        <f>'Fuel, Energy, Demand, Customer'!$E$11</f>
        <v>58.772105837075429</v>
      </c>
      <c r="L10" s="69">
        <f>'O&amp;M'!$F$9</f>
        <v>38.229999999999997</v>
      </c>
      <c r="M10" s="69">
        <f>SUM(H10:L10)*'Tax and Depreciation'!$E$13</f>
        <v>199.35848386780575</v>
      </c>
      <c r="N10" s="69">
        <f t="shared" si="0"/>
        <v>247.20000000000002</v>
      </c>
      <c r="O10" s="69">
        <f t="shared" si="1"/>
        <v>20.6</v>
      </c>
      <c r="P10" s="61"/>
      <c r="Q10" s="68"/>
      <c r="R10" s="73"/>
    </row>
    <row r="11" spans="1:18" x14ac:dyDescent="0.3">
      <c r="A11" s="39">
        <f t="shared" si="2"/>
        <v>4</v>
      </c>
      <c r="B11" s="48" t="s">
        <v>44</v>
      </c>
      <c r="C11" s="49">
        <v>274</v>
      </c>
      <c r="D11" s="50">
        <v>469</v>
      </c>
      <c r="E11" s="51" t="s">
        <v>48</v>
      </c>
      <c r="F11" s="69">
        <v>577.69000000000005</v>
      </c>
      <c r="G11" s="69">
        <f>(F11*Return!$G$15)*Return!$F$17</f>
        <v>48.81350750826001</v>
      </c>
      <c r="H11" s="69">
        <f>(F11*'Tax and Depreciation'!$E$7)+(F11*'Tax and Depreciation'!$E$9*0.3)+'Tax and Depreciation'!$E$11</f>
        <v>7.9989633150000001</v>
      </c>
      <c r="I11" s="69">
        <f>3941*SUM('Fuel, Energy, Demand, Customer'!$E$14:$E$15)*(D11/1000)</f>
        <v>64.738275351221631</v>
      </c>
      <c r="J11" s="69">
        <f>'Fuel, Energy, Demand, Customer'!$E$13*D11</f>
        <v>75.450092474826775</v>
      </c>
      <c r="K11" s="69">
        <f>'Fuel, Energy, Demand, Customer'!$E$11</f>
        <v>58.772105837075429</v>
      </c>
      <c r="L11" s="69">
        <f>'O&amp;M'!$F$9</f>
        <v>38.229999999999997</v>
      </c>
      <c r="M11" s="69">
        <f>SUM(H11:L11)*'Tax and Depreciation'!$E$13</f>
        <v>250.12019655575389</v>
      </c>
      <c r="N11" s="69">
        <f t="shared" si="0"/>
        <v>298.92</v>
      </c>
      <c r="O11" s="69">
        <f t="shared" si="1"/>
        <v>24.91</v>
      </c>
      <c r="P11" s="61"/>
      <c r="Q11" s="68"/>
      <c r="R11" s="73"/>
    </row>
    <row r="12" spans="1:18" x14ac:dyDescent="0.3">
      <c r="A12" s="39">
        <f t="shared" si="2"/>
        <v>5</v>
      </c>
      <c r="B12" s="48" t="s">
        <v>44</v>
      </c>
      <c r="C12" s="49">
        <v>287</v>
      </c>
      <c r="D12" s="50">
        <v>186</v>
      </c>
      <c r="E12" s="51" t="s">
        <v>49</v>
      </c>
      <c r="F12" s="69">
        <v>584.41999999999996</v>
      </c>
      <c r="G12" s="69">
        <f>(F12*Return!$G$15)*Return!$F$17</f>
        <v>49.382177392679999</v>
      </c>
      <c r="H12" s="69">
        <f>(F12*'Tax and Depreciation'!$E$7)+(F12*'Tax and Depreciation'!$E$9*0.3)+'Tax and Depreciation'!$E$11</f>
        <v>8.0801506700000001</v>
      </c>
      <c r="I12" s="69">
        <f>3941*SUM('Fuel, Energy, Demand, Customer'!$E$14:$E$15)*(D12/1000)</f>
        <v>25.674454616902398</v>
      </c>
      <c r="J12" s="69">
        <f>'Fuel, Energy, Demand, Customer'!$E$13*D12</f>
        <v>29.922637953769254</v>
      </c>
      <c r="K12" s="69">
        <f>'Fuel, Energy, Demand, Customer'!$E$11</f>
        <v>58.772105837075429</v>
      </c>
      <c r="L12" s="69">
        <f>'O&amp;M'!$F$9</f>
        <v>38.229999999999997</v>
      </c>
      <c r="M12" s="69">
        <f>SUM(H12:L12)*'Tax and Depreciation'!$E$13</f>
        <v>163.91061078770059</v>
      </c>
      <c r="N12" s="69">
        <f t="shared" si="0"/>
        <v>213.24</v>
      </c>
      <c r="O12" s="69">
        <f t="shared" si="1"/>
        <v>17.77</v>
      </c>
      <c r="P12" s="61"/>
      <c r="Q12" s="68"/>
      <c r="R12" s="73"/>
    </row>
    <row r="13" spans="1:18" x14ac:dyDescent="0.3">
      <c r="A13" s="39">
        <f t="shared" si="2"/>
        <v>6</v>
      </c>
      <c r="B13" s="48" t="s">
        <v>44</v>
      </c>
      <c r="C13" s="49">
        <v>288</v>
      </c>
      <c r="D13" s="50">
        <v>303</v>
      </c>
      <c r="E13" s="51" t="s">
        <v>50</v>
      </c>
      <c r="F13" s="69">
        <v>616.21</v>
      </c>
      <c r="G13" s="69">
        <f>(F13*Return!$G$15)*Return!$F$17</f>
        <v>52.068360992340004</v>
      </c>
      <c r="H13" s="69">
        <f>(F13*'Tax and Depreciation'!$E$7)+(F13*'Tax and Depreciation'!$E$9*0.3)+'Tax and Depreciation'!$E$11</f>
        <v>8.4636493350000013</v>
      </c>
      <c r="I13" s="69">
        <f>3941*SUM('Fuel, Energy, Demand, Customer'!$E$14:$E$15)*(D13/1000)</f>
        <v>41.824514779147457</v>
      </c>
      <c r="J13" s="69">
        <f>'Fuel, Energy, Demand, Customer'!$E$13*D13</f>
        <v>48.744942473075717</v>
      </c>
      <c r="K13" s="69">
        <f>'Fuel, Energy, Demand, Customer'!$E$11</f>
        <v>58.772105837075429</v>
      </c>
      <c r="L13" s="69">
        <f>'O&amp;M'!$F$9</f>
        <v>38.229999999999997</v>
      </c>
      <c r="M13" s="69">
        <f>SUM(H13:L13)*'Tax and Depreciation'!$E$13</f>
        <v>199.97748054615124</v>
      </c>
      <c r="N13" s="69">
        <f t="shared" si="0"/>
        <v>252</v>
      </c>
      <c r="O13" s="69">
        <f t="shared" si="1"/>
        <v>21</v>
      </c>
      <c r="P13" s="61"/>
      <c r="Q13" s="68"/>
      <c r="R13" s="73"/>
    </row>
    <row r="14" spans="1:18" x14ac:dyDescent="0.3">
      <c r="A14" s="39">
        <f t="shared" si="2"/>
        <v>7</v>
      </c>
      <c r="B14" s="48" t="s">
        <v>44</v>
      </c>
      <c r="C14" s="49">
        <v>289</v>
      </c>
      <c r="D14" s="50">
        <v>469</v>
      </c>
      <c r="E14" s="51" t="s">
        <v>51</v>
      </c>
      <c r="F14" s="69">
        <v>617.20000000000005</v>
      </c>
      <c r="G14" s="69">
        <f>(F14*Return!$G$15)*Return!$F$17</f>
        <v>52.15201376880001</v>
      </c>
      <c r="H14" s="69">
        <f>(F14*'Tax and Depreciation'!$E$7)+(F14*'Tax and Depreciation'!$E$9*0.3)+'Tax and Depreciation'!$E$11</f>
        <v>8.4755921999999995</v>
      </c>
      <c r="I14" s="69">
        <f>3941*SUM('Fuel, Energy, Demand, Customer'!$E$14:$E$15)*(D14/1000)</f>
        <v>64.738275351221631</v>
      </c>
      <c r="J14" s="69">
        <f>'Fuel, Energy, Demand, Customer'!$E$13*D14</f>
        <v>75.450092474826775</v>
      </c>
      <c r="K14" s="69">
        <f>'Fuel, Energy, Demand, Customer'!$E$11</f>
        <v>58.772105837075429</v>
      </c>
      <c r="L14" s="69">
        <f>'O&amp;M'!$F$9</f>
        <v>38.229999999999997</v>
      </c>
      <c r="M14" s="69">
        <f>SUM(H14:L14)*'Tax and Depreciation'!$E$13</f>
        <v>250.60641044763128</v>
      </c>
      <c r="N14" s="69">
        <f t="shared" si="0"/>
        <v>302.76</v>
      </c>
      <c r="O14" s="69">
        <f t="shared" si="1"/>
        <v>25.23</v>
      </c>
      <c r="P14" s="61"/>
      <c r="Q14" s="68"/>
      <c r="R14" s="73"/>
    </row>
    <row r="15" spans="1:18" x14ac:dyDescent="0.3">
      <c r="A15" s="39">
        <f t="shared" si="2"/>
        <v>8</v>
      </c>
      <c r="B15" s="48" t="s">
        <v>44</v>
      </c>
      <c r="C15" s="49">
        <v>296</v>
      </c>
      <c r="D15" s="50">
        <v>0</v>
      </c>
      <c r="E15" s="51" t="s">
        <v>52</v>
      </c>
      <c r="F15" s="69">
        <v>860.41</v>
      </c>
      <c r="G15" s="69">
        <f>(F15*Return!$G$15)*Return!$F$17</f>
        <v>72.702712519140007</v>
      </c>
      <c r="H15" s="69">
        <f>(F15*'Tax and Depreciation'!$E$7)+(F15*'Tax and Depreciation'!$E$9*0.3)+'Tax and Depreciation'!$E$11</f>
        <v>11.409556035</v>
      </c>
      <c r="I15" s="70"/>
      <c r="J15" s="70"/>
      <c r="K15" s="70"/>
      <c r="L15" s="70"/>
      <c r="M15" s="69">
        <f>SUM(H15:L15)*'Tax and Depreciation'!$E$13</f>
        <v>11.63900220686385</v>
      </c>
      <c r="N15" s="69">
        <f t="shared" si="0"/>
        <v>84.36</v>
      </c>
      <c r="O15" s="69">
        <f t="shared" si="1"/>
        <v>7.03</v>
      </c>
      <c r="P15" s="61"/>
      <c r="Q15" s="68"/>
      <c r="R15" s="73"/>
    </row>
    <row r="16" spans="1:18" x14ac:dyDescent="0.3">
      <c r="A16" s="39">
        <f t="shared" si="2"/>
        <v>9</v>
      </c>
      <c r="B16" s="48" t="s">
        <v>44</v>
      </c>
      <c r="C16" s="49">
        <v>297</v>
      </c>
      <c r="D16" s="50">
        <v>0</v>
      </c>
      <c r="E16" s="51" t="s">
        <v>53</v>
      </c>
      <c r="F16" s="69">
        <v>1092.02</v>
      </c>
      <c r="G16" s="69">
        <f>(F16*Return!$G$15)*Return!$F$17</f>
        <v>92.273237323080011</v>
      </c>
      <c r="H16" s="69">
        <f>(F16*'Tax and Depreciation'!$E$7)+(F16*'Tax and Depreciation'!$E$9*0.3)+'Tax and Depreciation'!$E$11</f>
        <v>14.203583269999999</v>
      </c>
      <c r="I16" s="70"/>
      <c r="J16" s="70"/>
      <c r="K16" s="70"/>
      <c r="L16" s="70"/>
      <c r="M16" s="69">
        <f>SUM(H16:L16)*'Tax and Depreciation'!$E$13</f>
        <v>14.4892173295597</v>
      </c>
      <c r="N16" s="69">
        <f t="shared" si="0"/>
        <v>106.80000000000001</v>
      </c>
      <c r="O16" s="69">
        <f t="shared" si="1"/>
        <v>8.9</v>
      </c>
      <c r="P16" s="61"/>
      <c r="Q16" s="68"/>
      <c r="R16" s="73"/>
    </row>
    <row r="17" spans="1:18" x14ac:dyDescent="0.3">
      <c r="A17" s="39">
        <f t="shared" si="2"/>
        <v>10</v>
      </c>
      <c r="B17" s="48" t="s">
        <v>44</v>
      </c>
      <c r="C17" s="49">
        <v>329</v>
      </c>
      <c r="D17" s="50">
        <v>469</v>
      </c>
      <c r="E17" s="51" t="s">
        <v>54</v>
      </c>
      <c r="F17" s="69">
        <v>1864.32</v>
      </c>
      <c r="G17" s="69">
        <f>(F17*Return!$G$15)*Return!$F$17</f>
        <v>157.53085273728001</v>
      </c>
      <c r="H17" s="69">
        <f>(F17*'Tax and Depreciation'!$E$7)+(F17*'Tax and Depreciation'!$E$9*0.3)+'Tax and Depreciation'!$E$11</f>
        <v>23.520224320000001</v>
      </c>
      <c r="I17" s="69">
        <f>3941*SUM('Fuel, Energy, Demand, Customer'!$E$14:$E$15)*(D17/1000)</f>
        <v>64.738275351221631</v>
      </c>
      <c r="J17" s="69">
        <f>'Fuel, Energy, Demand, Customer'!$E$13*D17</f>
        <v>75.450092474826775</v>
      </c>
      <c r="K17" s="69">
        <f>'Fuel, Energy, Demand, Customer'!$E$11</f>
        <v>58.772105837075429</v>
      </c>
      <c r="L17" s="69">
        <f>'O&amp;M'!$F$9</f>
        <v>38.229999999999997</v>
      </c>
      <c r="M17" s="69">
        <f>SUM(H17:L17)*'Tax and Depreciation'!$E$13</f>
        <v>265.95359011956447</v>
      </c>
      <c r="N17" s="69">
        <f t="shared" si="0"/>
        <v>423.48</v>
      </c>
      <c r="O17" s="69">
        <f t="shared" si="1"/>
        <v>35.29</v>
      </c>
      <c r="P17" s="61"/>
      <c r="Q17" s="68"/>
      <c r="R17" s="73"/>
    </row>
    <row r="18" spans="1:18" x14ac:dyDescent="0.3">
      <c r="A18" s="39">
        <f t="shared" si="2"/>
        <v>11</v>
      </c>
      <c r="B18" s="48" t="s">
        <v>44</v>
      </c>
      <c r="C18" s="49">
        <v>330</v>
      </c>
      <c r="D18" s="50">
        <v>303</v>
      </c>
      <c r="E18" s="51" t="s">
        <v>55</v>
      </c>
      <c r="F18" s="69">
        <v>1852.53</v>
      </c>
      <c r="G18" s="69">
        <f>(F18*Return!$G$15)*Return!$F$17</f>
        <v>156.53462421762001</v>
      </c>
      <c r="H18" s="69">
        <f>(F18*'Tax and Depreciation'!$E$7)+(F18*'Tax and Depreciation'!$E$9*0.3)+'Tax and Depreciation'!$E$11</f>
        <v>23.377995654999999</v>
      </c>
      <c r="I18" s="69">
        <f>3941*SUM('Fuel, Energy, Demand, Customer'!$E$14:$E$15)*(D18/1000)</f>
        <v>41.824514779147457</v>
      </c>
      <c r="J18" s="69">
        <f>'Fuel, Energy, Demand, Customer'!$E$13*D18</f>
        <v>48.744942473075717</v>
      </c>
      <c r="K18" s="69">
        <f>'Fuel, Energy, Demand, Customer'!$E$11</f>
        <v>58.772105837075429</v>
      </c>
      <c r="L18" s="69">
        <f>'O&amp;M'!$F$9</f>
        <v>38.229999999999997</v>
      </c>
      <c r="M18" s="69">
        <f>SUM(H18:L18)*'Tax and Depreciation'!$E$13</f>
        <v>215.19175437064646</v>
      </c>
      <c r="N18" s="69">
        <f t="shared" si="0"/>
        <v>371.76</v>
      </c>
      <c r="O18" s="69">
        <f t="shared" si="1"/>
        <v>30.98</v>
      </c>
      <c r="P18" s="61"/>
      <c r="Q18" s="68"/>
      <c r="R18" s="73"/>
    </row>
    <row r="19" spans="1:18" x14ac:dyDescent="0.3">
      <c r="A19" s="39">
        <f t="shared" si="2"/>
        <v>12</v>
      </c>
      <c r="B19" s="48" t="s">
        <v>44</v>
      </c>
      <c r="C19" s="49">
        <v>331</v>
      </c>
      <c r="D19" s="50">
        <v>186</v>
      </c>
      <c r="E19" s="51" t="s">
        <v>56</v>
      </c>
      <c r="F19" s="69">
        <v>1862.59</v>
      </c>
      <c r="G19" s="69">
        <f>(F19*Return!$G$15)*Return!$F$17</f>
        <v>157.38467162286</v>
      </c>
      <c r="H19" s="69">
        <f>(F19*'Tax and Depreciation'!$E$7)+(F19*'Tax and Depreciation'!$E$9*0.3)+'Tax and Depreciation'!$E$11</f>
        <v>23.499354464999996</v>
      </c>
      <c r="I19" s="69">
        <f>3941*SUM('Fuel, Energy, Demand, Customer'!$E$14:$E$15)*(D19/1000)</f>
        <v>25.674454616902398</v>
      </c>
      <c r="J19" s="69">
        <f>'Fuel, Energy, Demand, Customer'!$E$13*D19</f>
        <v>29.922637953769254</v>
      </c>
      <c r="K19" s="69">
        <f>'Fuel, Energy, Demand, Customer'!$E$11</f>
        <v>58.772105837075429</v>
      </c>
      <c r="L19" s="69">
        <f>'O&amp;M'!$F$9</f>
        <v>38.229999999999997</v>
      </c>
      <c r="M19" s="69">
        <f>SUM(H19:L19)*'Tax and Depreciation'!$E$13</f>
        <v>179.63989477101802</v>
      </c>
      <c r="N19" s="69">
        <f t="shared" si="0"/>
        <v>337.08</v>
      </c>
      <c r="O19" s="69">
        <f t="shared" si="1"/>
        <v>28.09</v>
      </c>
      <c r="P19" s="61"/>
      <c r="Q19" s="68"/>
      <c r="R19" s="73"/>
    </row>
    <row r="20" spans="1:18" x14ac:dyDescent="0.3">
      <c r="A20" s="39">
        <f t="shared" si="2"/>
        <v>13</v>
      </c>
      <c r="B20" s="48" t="s">
        <v>44</v>
      </c>
      <c r="C20" s="49">
        <v>332</v>
      </c>
      <c r="D20" s="50">
        <v>123</v>
      </c>
      <c r="E20" s="51" t="s">
        <v>57</v>
      </c>
      <c r="F20" s="69">
        <v>1768.58</v>
      </c>
      <c r="G20" s="69">
        <f>(F20*Return!$G$15)*Return!$F$17</f>
        <v>149.44103776931999</v>
      </c>
      <c r="H20" s="69">
        <f>(F20*'Tax and Depreciation'!$E$7)+(F20*'Tax and Depreciation'!$E$9*0.3)+'Tax and Depreciation'!$E$11</f>
        <v>22.365264830000001</v>
      </c>
      <c r="I20" s="69">
        <f>3941*SUM('Fuel, Energy, Demand, Customer'!$E$14:$E$15)*(D20/1000)</f>
        <v>16.978268375693521</v>
      </c>
      <c r="J20" s="69">
        <f>'Fuel, Energy, Demand, Customer'!$E$13*D20</f>
        <v>19.787550904911924</v>
      </c>
      <c r="K20" s="69">
        <f>'Fuel, Energy, Demand, Customer'!$E$11</f>
        <v>58.772105837075429</v>
      </c>
      <c r="L20" s="69">
        <f>'O&amp;M'!$F$9</f>
        <v>38.229999999999997</v>
      </c>
      <c r="M20" s="69">
        <f>SUM(H20:L20)*'Tax and Depreciation'!$E$13</f>
        <v>159.27302839752875</v>
      </c>
      <c r="N20" s="69">
        <f t="shared" si="0"/>
        <v>308.76</v>
      </c>
      <c r="O20" s="69">
        <f t="shared" si="1"/>
        <v>25.73</v>
      </c>
      <c r="P20" s="61"/>
      <c r="Q20" s="68"/>
      <c r="R20" s="73"/>
    </row>
    <row r="21" spans="1:18" x14ac:dyDescent="0.3">
      <c r="A21" s="39">
        <f t="shared" si="2"/>
        <v>14</v>
      </c>
      <c r="B21" s="48" t="s">
        <v>44</v>
      </c>
      <c r="C21" s="49">
        <v>333</v>
      </c>
      <c r="D21" s="50">
        <v>469</v>
      </c>
      <c r="E21" s="51" t="s">
        <v>58</v>
      </c>
      <c r="F21" s="69">
        <v>2840.35</v>
      </c>
      <c r="G21" s="69">
        <f>(F21*Return!$G$15)*Return!$F$17</f>
        <v>240.00319557390003</v>
      </c>
      <c r="H21" s="69">
        <f>(F21*'Tax and Depreciation'!$E$7)+(F21*'Tax and Depreciation'!$E$9*0.3)+'Tax and Depreciation'!$E$11</f>
        <v>35.294562225</v>
      </c>
      <c r="I21" s="69">
        <f>3941*SUM('Fuel, Energy, Demand, Customer'!$E$14:$E$15)*(D21/1000)</f>
        <v>64.738275351221631</v>
      </c>
      <c r="J21" s="69">
        <f>'Fuel, Energy, Demand, Customer'!$E$13*D21</f>
        <v>75.450092474826775</v>
      </c>
      <c r="K21" s="69">
        <f>'Fuel, Energy, Demand, Customer'!$E$11</f>
        <v>58.772105837075429</v>
      </c>
      <c r="L21" s="69">
        <f>'O&amp;M'!$F$9</f>
        <v>38.229999999999997</v>
      </c>
      <c r="M21" s="69">
        <f>SUM(H21:L21)*'Tax and Depreciation'!$E$13</f>
        <v>277.96470995983401</v>
      </c>
      <c r="N21" s="69">
        <f t="shared" si="0"/>
        <v>517.91999999999996</v>
      </c>
      <c r="O21" s="69">
        <f t="shared" si="1"/>
        <v>43.16</v>
      </c>
      <c r="P21" s="61"/>
      <c r="Q21" s="68"/>
      <c r="R21" s="73"/>
    </row>
    <row r="22" spans="1:18" x14ac:dyDescent="0.3">
      <c r="A22" s="39">
        <f t="shared" si="2"/>
        <v>15</v>
      </c>
      <c r="B22" s="48" t="s">
        <v>44</v>
      </c>
      <c r="C22" s="49">
        <v>334</v>
      </c>
      <c r="D22" s="50">
        <v>303</v>
      </c>
      <c r="E22" s="51" t="s">
        <v>59</v>
      </c>
      <c r="F22" s="69">
        <v>2918.39</v>
      </c>
      <c r="G22" s="69">
        <f>(F22*Return!$G$15)*Return!$F$17</f>
        <v>246.59740029606002</v>
      </c>
      <c r="H22" s="69">
        <f>(F22*'Tax and Depreciation'!$E$7)+(F22*'Tax and Depreciation'!$E$9*0.3)+'Tax and Depreciation'!$E$11</f>
        <v>36.235997765</v>
      </c>
      <c r="I22" s="69">
        <f>3941*SUM('Fuel, Energy, Demand, Customer'!$E$14:$E$15)*(D22/1000)</f>
        <v>41.824514779147457</v>
      </c>
      <c r="J22" s="69">
        <f>'Fuel, Energy, Demand, Customer'!$E$13*D22</f>
        <v>48.744942473075717</v>
      </c>
      <c r="K22" s="69">
        <f>'Fuel, Energy, Demand, Customer'!$E$11</f>
        <v>58.772105837075429</v>
      </c>
      <c r="L22" s="69">
        <f>'O&amp;M'!$F$9</f>
        <v>38.229999999999997</v>
      </c>
      <c r="M22" s="69">
        <f>SUM(H22:L22)*'Tax and Depreciation'!$E$13</f>
        <v>228.30833090307857</v>
      </c>
      <c r="N22" s="69">
        <f t="shared" si="0"/>
        <v>474.96</v>
      </c>
      <c r="O22" s="69">
        <f t="shared" si="1"/>
        <v>39.58</v>
      </c>
      <c r="P22" s="61"/>
      <c r="Q22" s="68"/>
      <c r="R22" s="73"/>
    </row>
    <row r="23" spans="1:18" x14ac:dyDescent="0.3">
      <c r="A23" s="39">
        <f t="shared" si="2"/>
        <v>16</v>
      </c>
      <c r="B23" s="48" t="s">
        <v>44</v>
      </c>
      <c r="C23" s="49">
        <v>335</v>
      </c>
      <c r="D23" s="50">
        <v>469</v>
      </c>
      <c r="E23" s="51" t="s">
        <v>60</v>
      </c>
      <c r="F23" s="69">
        <v>1833.23</v>
      </c>
      <c r="G23" s="69">
        <f>(F23*Return!$G$15)*Return!$F$17</f>
        <v>154.90381756542001</v>
      </c>
      <c r="H23" s="69">
        <f>(F23*'Tax and Depreciation'!$E$7)+(F23*'Tax and Depreciation'!$E$9*0.3)+'Tax and Depreciation'!$E$11</f>
        <v>23.145170105000002</v>
      </c>
      <c r="I23" s="69">
        <f>3941*SUM('Fuel, Energy, Demand, Customer'!$E$14:$E$15)*(D23/1000)</f>
        <v>64.738275351221631</v>
      </c>
      <c r="J23" s="69">
        <f>'Fuel, Energy, Demand, Customer'!$E$13*D23</f>
        <v>75.450092474826775</v>
      </c>
      <c r="K23" s="69">
        <f>'Fuel, Energy, Demand, Customer'!$E$11</f>
        <v>58.772105837075429</v>
      </c>
      <c r="L23" s="69">
        <f>'O&amp;M'!$F$9</f>
        <v>38.229999999999997</v>
      </c>
      <c r="M23" s="69">
        <f>SUM(H23:L23)*'Tax and Depreciation'!$E$13</f>
        <v>265.57099356430081</v>
      </c>
      <c r="N23" s="69">
        <f t="shared" si="0"/>
        <v>420.48</v>
      </c>
      <c r="O23" s="69">
        <f t="shared" si="1"/>
        <v>35.04</v>
      </c>
      <c r="P23" s="61"/>
      <c r="Q23" s="68"/>
      <c r="R23" s="73"/>
    </row>
    <row r="24" spans="1:18" x14ac:dyDescent="0.3">
      <c r="A24" s="39">
        <f t="shared" si="2"/>
        <v>17</v>
      </c>
      <c r="B24" s="48" t="s">
        <v>44</v>
      </c>
      <c r="C24" s="49">
        <v>336</v>
      </c>
      <c r="D24" s="50">
        <v>303</v>
      </c>
      <c r="E24" s="51" t="s">
        <v>61</v>
      </c>
      <c r="F24" s="69">
        <v>1815.03</v>
      </c>
      <c r="G24" s="69">
        <f>(F24*Return!$G$15)*Return!$F$17</f>
        <v>153.36595844262001</v>
      </c>
      <c r="H24" s="69">
        <f>(F24*'Tax and Depreciation'!$E$7)+(F24*'Tax and Depreciation'!$E$9*0.3)+'Tax and Depreciation'!$E$11</f>
        <v>22.925614405000001</v>
      </c>
      <c r="I24" s="69">
        <f>3941*SUM('Fuel, Energy, Demand, Customer'!$E$14:$E$15)*(D24/1000)</f>
        <v>41.824514779147457</v>
      </c>
      <c r="J24" s="69">
        <f>'Fuel, Energy, Demand, Customer'!$E$13*D24</f>
        <v>48.744942473075717</v>
      </c>
      <c r="K24" s="69">
        <f>'Fuel, Energy, Demand, Customer'!$E$11</f>
        <v>58.772105837075429</v>
      </c>
      <c r="L24" s="69">
        <f>'O&amp;M'!$F$9</f>
        <v>38.229999999999997</v>
      </c>
      <c r="M24" s="69">
        <f>SUM(H24:L24)*'Tax and Depreciation'!$E$13</f>
        <v>214.73027573370896</v>
      </c>
      <c r="N24" s="69">
        <f t="shared" si="0"/>
        <v>368.04</v>
      </c>
      <c r="O24" s="69">
        <f t="shared" si="1"/>
        <v>30.67</v>
      </c>
      <c r="P24" s="61"/>
      <c r="Q24" s="68"/>
      <c r="R24" s="73"/>
    </row>
    <row r="25" spans="1:18" x14ac:dyDescent="0.3">
      <c r="A25" s="39">
        <f t="shared" si="2"/>
        <v>18</v>
      </c>
      <c r="B25" s="48" t="s">
        <v>44</v>
      </c>
      <c r="C25" s="49">
        <v>339</v>
      </c>
      <c r="D25" s="50">
        <v>186</v>
      </c>
      <c r="E25" s="51" t="s">
        <v>62</v>
      </c>
      <c r="F25" s="69">
        <v>1766.51</v>
      </c>
      <c r="G25" s="69">
        <f>(F25*Return!$G$15)*Return!$F$17</f>
        <v>149.26612741854001</v>
      </c>
      <c r="H25" s="69">
        <f>(F25*'Tax and Depreciation'!$E$7)+(F25*'Tax and Depreciation'!$E$9*0.3)+'Tax and Depreciation'!$E$11</f>
        <v>22.340293384999999</v>
      </c>
      <c r="I25" s="69">
        <f>3941*SUM('Fuel, Energy, Demand, Customer'!$E$14:$E$15)*(D25/1000)</f>
        <v>25.674454616902398</v>
      </c>
      <c r="J25" s="69">
        <f>'Fuel, Energy, Demand, Customer'!$E$13*D25</f>
        <v>29.922637953769254</v>
      </c>
      <c r="K25" s="69">
        <f>'Fuel, Energy, Demand, Customer'!$E$11</f>
        <v>58.772105837075429</v>
      </c>
      <c r="L25" s="69">
        <f>'O&amp;M'!$F$9</f>
        <v>38.229999999999997</v>
      </c>
      <c r="M25" s="69">
        <f>SUM(H25:L25)*'Tax and Depreciation'!$E$13</f>
        <v>178.45752497269925</v>
      </c>
      <c r="N25" s="69">
        <f t="shared" si="0"/>
        <v>327.71999999999997</v>
      </c>
      <c r="O25" s="69">
        <f t="shared" si="1"/>
        <v>27.31</v>
      </c>
      <c r="P25" s="61"/>
      <c r="Q25" s="68"/>
      <c r="R25" s="73"/>
    </row>
    <row r="26" spans="1:18" x14ac:dyDescent="0.3">
      <c r="A26" s="39">
        <f t="shared" si="2"/>
        <v>19</v>
      </c>
      <c r="B26" s="48" t="s">
        <v>44</v>
      </c>
      <c r="C26" s="49">
        <v>340</v>
      </c>
      <c r="D26" s="50">
        <v>303</v>
      </c>
      <c r="E26" s="51" t="s">
        <v>63</v>
      </c>
      <c r="F26" s="69">
        <v>1798.29</v>
      </c>
      <c r="G26" s="69">
        <f>(F26*Return!$G$15)*Return!$F$17</f>
        <v>151.95146604065999</v>
      </c>
      <c r="H26" s="69">
        <f>(F26*'Tax and Depreciation'!$E$7)+(F26*'Tax and Depreciation'!$E$9*0.3)+'Tax and Depreciation'!$E$11</f>
        <v>22.723671414999998</v>
      </c>
      <c r="I26" s="69">
        <f>3941*SUM('Fuel, Energy, Demand, Customer'!$E$14:$E$15)*(D26/1000)</f>
        <v>41.824514779147457</v>
      </c>
      <c r="J26" s="69">
        <f>'Fuel, Energy, Demand, Customer'!$E$13*D26</f>
        <v>48.744942473075717</v>
      </c>
      <c r="K26" s="69">
        <f>'Fuel, Energy, Demand, Customer'!$E$11</f>
        <v>58.772105837075429</v>
      </c>
      <c r="L26" s="69">
        <f>'O&amp;M'!$F$9</f>
        <v>38.229999999999997</v>
      </c>
      <c r="M26" s="69">
        <f>SUM(H26:L26)*'Tax and Depreciation'!$E$13</f>
        <v>214.52427167018007</v>
      </c>
      <c r="N26" s="69">
        <f t="shared" si="0"/>
        <v>366.48</v>
      </c>
      <c r="O26" s="69">
        <f t="shared" si="1"/>
        <v>30.540000000000003</v>
      </c>
      <c r="P26" s="61"/>
      <c r="Q26" s="68"/>
      <c r="R26" s="73"/>
    </row>
    <row r="27" spans="1:18" x14ac:dyDescent="0.3">
      <c r="A27" s="39">
        <f t="shared" si="2"/>
        <v>20</v>
      </c>
      <c r="B27" s="48" t="s">
        <v>44</v>
      </c>
      <c r="C27" s="49">
        <v>341</v>
      </c>
      <c r="D27" s="50">
        <v>469</v>
      </c>
      <c r="E27" s="51" t="s">
        <v>64</v>
      </c>
      <c r="F27" s="69">
        <v>1799.28</v>
      </c>
      <c r="G27" s="69">
        <f>(F27*Return!$G$15)*Return!$F$17</f>
        <v>152.03511881712001</v>
      </c>
      <c r="H27" s="69">
        <f>(F27*'Tax and Depreciation'!$E$7)+(F27*'Tax and Depreciation'!$E$9*0.3)+'Tax and Depreciation'!$E$11</f>
        <v>22.73561428</v>
      </c>
      <c r="I27" s="69">
        <f>3941*SUM('Fuel, Energy, Demand, Customer'!$E$14:$E$15)*(D27/1000)</f>
        <v>64.738275351221631</v>
      </c>
      <c r="J27" s="69">
        <f>'Fuel, Energy, Demand, Customer'!$E$13*D27</f>
        <v>75.450092474826775</v>
      </c>
      <c r="K27" s="69">
        <f>'Fuel, Energy, Demand, Customer'!$E$11</f>
        <v>58.772105837075429</v>
      </c>
      <c r="L27" s="69">
        <f>'O&amp;M'!$F$9</f>
        <v>38.229999999999997</v>
      </c>
      <c r="M27" s="69">
        <f>SUM(H27:L27)*'Tax and Depreciation'!$E$13</f>
        <v>265.15320157166008</v>
      </c>
      <c r="N27" s="69">
        <f t="shared" si="0"/>
        <v>417.24</v>
      </c>
      <c r="O27" s="69">
        <f t="shared" si="1"/>
        <v>34.770000000000003</v>
      </c>
      <c r="P27" s="61"/>
      <c r="Q27" s="68"/>
      <c r="R27" s="73"/>
    </row>
    <row r="28" spans="1:18" x14ac:dyDescent="0.3">
      <c r="A28" s="39">
        <f t="shared" si="2"/>
        <v>21</v>
      </c>
      <c r="B28" s="48" t="s">
        <v>44</v>
      </c>
      <c r="C28" s="49">
        <v>346</v>
      </c>
      <c r="D28" s="50">
        <v>469</v>
      </c>
      <c r="E28" s="51" t="s">
        <v>65</v>
      </c>
      <c r="F28" s="69">
        <v>664.85</v>
      </c>
      <c r="G28" s="69">
        <f>(F28*Return!$G$15)*Return!$F$17</f>
        <v>56.178331746900007</v>
      </c>
      <c r="H28" s="69">
        <f>(F28*'Tax and Depreciation'!$E$7)+(F28*'Tax and Depreciation'!$E$9*0.3)+'Tax and Depreciation'!$E$11</f>
        <v>9.0504179750000002</v>
      </c>
      <c r="I28" s="69">
        <f>3941*SUM('Fuel, Energy, Demand, Customer'!$E$14:$E$15)*(D28/1000)</f>
        <v>64.738275351221631</v>
      </c>
      <c r="J28" s="69">
        <f>'Fuel, Energy, Demand, Customer'!$E$13*D28</f>
        <v>75.450092474826775</v>
      </c>
      <c r="K28" s="69">
        <f>'Fuel, Energy, Demand, Customer'!$E$11</f>
        <v>58.772105837075429</v>
      </c>
      <c r="L28" s="69">
        <f>'O&amp;M'!$F$9</f>
        <v>38.229999999999997</v>
      </c>
      <c r="M28" s="69">
        <f>SUM(H28:L28)*'Tax and Depreciation'!$E$13</f>
        <v>251.19279596896652</v>
      </c>
      <c r="N28" s="69">
        <f t="shared" si="0"/>
        <v>307.32</v>
      </c>
      <c r="O28" s="69">
        <f t="shared" si="1"/>
        <v>25.61</v>
      </c>
      <c r="P28" s="61"/>
      <c r="Q28" s="68"/>
      <c r="R28" s="73"/>
    </row>
    <row r="29" spans="1:18" x14ac:dyDescent="0.3">
      <c r="A29" s="39">
        <f t="shared" si="2"/>
        <v>22</v>
      </c>
      <c r="B29" s="48" t="s">
        <v>44</v>
      </c>
      <c r="C29" s="49">
        <v>347</v>
      </c>
      <c r="D29" s="50">
        <v>303</v>
      </c>
      <c r="E29" s="51" t="s">
        <v>66</v>
      </c>
      <c r="F29" s="69">
        <v>653.05999999999995</v>
      </c>
      <c r="G29" s="69">
        <f>(F29*Return!$G$15)*Return!$F$17</f>
        <v>55.182103227239999</v>
      </c>
      <c r="H29" s="69">
        <f>(F29*'Tax and Depreciation'!$E$7)+(F29*'Tax and Depreciation'!$E$9*0.3)+'Tax and Depreciation'!$E$11</f>
        <v>8.9081893099999991</v>
      </c>
      <c r="I29" s="69">
        <f>3941*SUM('Fuel, Energy, Demand, Customer'!$E$14:$E$15)*(D29/1000)</f>
        <v>41.824514779147457</v>
      </c>
      <c r="J29" s="69">
        <f>'Fuel, Energy, Demand, Customer'!$E$13*D29</f>
        <v>48.744942473075717</v>
      </c>
      <c r="K29" s="69">
        <f>'Fuel, Energy, Demand, Customer'!$E$11</f>
        <v>58.772105837075429</v>
      </c>
      <c r="L29" s="69">
        <f>'O&amp;M'!$F$9</f>
        <v>38.229999999999997</v>
      </c>
      <c r="M29" s="69">
        <f>SUM(H29:L29)*'Tax and Depreciation'!$E$13</f>
        <v>200.43096022004849</v>
      </c>
      <c r="N29" s="69">
        <f t="shared" si="0"/>
        <v>255.60000000000002</v>
      </c>
      <c r="O29" s="69">
        <f t="shared" si="1"/>
        <v>21.3</v>
      </c>
      <c r="P29" s="61"/>
      <c r="Q29" s="68"/>
      <c r="R29" s="73"/>
    </row>
    <row r="30" spans="1:18" x14ac:dyDescent="0.3">
      <c r="A30" s="39">
        <f t="shared" si="2"/>
        <v>23</v>
      </c>
      <c r="B30" s="48" t="s">
        <v>44</v>
      </c>
      <c r="C30" s="49">
        <v>348</v>
      </c>
      <c r="D30" s="50">
        <v>186</v>
      </c>
      <c r="E30" s="51" t="s">
        <v>67</v>
      </c>
      <c r="F30" s="69">
        <v>663.11</v>
      </c>
      <c r="G30" s="69">
        <f>(F30*Return!$G$15)*Return!$F$17</f>
        <v>56.031305654940006</v>
      </c>
      <c r="H30" s="69">
        <f>(F30*'Tax and Depreciation'!$E$7)+(F30*'Tax and Depreciation'!$E$9*0.3)+'Tax and Depreciation'!$E$11</f>
        <v>9.0294274849999994</v>
      </c>
      <c r="I30" s="69">
        <f>3941*SUM('Fuel, Energy, Demand, Customer'!$E$14:$E$15)*(D30/1000)</f>
        <v>25.674454616902398</v>
      </c>
      <c r="J30" s="69">
        <f>'Fuel, Energy, Demand, Customer'!$E$13*D30</f>
        <v>29.922637953769254</v>
      </c>
      <c r="K30" s="69">
        <f>'Fuel, Energy, Demand, Customer'!$E$11</f>
        <v>58.772105837075429</v>
      </c>
      <c r="L30" s="69">
        <f>'O&amp;M'!$F$9</f>
        <v>38.229999999999997</v>
      </c>
      <c r="M30" s="69">
        <f>SUM(H30:L30)*'Tax and Depreciation'!$E$13</f>
        <v>164.87897755945022</v>
      </c>
      <c r="N30" s="69">
        <f t="shared" si="0"/>
        <v>220.92000000000002</v>
      </c>
      <c r="O30" s="69">
        <f t="shared" si="1"/>
        <v>18.41</v>
      </c>
      <c r="P30" s="61"/>
      <c r="Q30" s="68"/>
      <c r="R30" s="73"/>
    </row>
    <row r="31" spans="1:18" x14ac:dyDescent="0.3">
      <c r="A31" s="39">
        <f t="shared" si="2"/>
        <v>24</v>
      </c>
      <c r="B31" s="48" t="s">
        <v>44</v>
      </c>
      <c r="C31" s="49">
        <v>349</v>
      </c>
      <c r="D31" s="50">
        <v>123</v>
      </c>
      <c r="E31" s="51" t="s">
        <v>68</v>
      </c>
      <c r="F31" s="69">
        <v>608.15</v>
      </c>
      <c r="G31" s="69">
        <f>(F31*Return!$G$15)*Return!$F$17</f>
        <v>51.387309095100001</v>
      </c>
      <c r="H31" s="69">
        <f>(F31*'Tax and Depreciation'!$E$7)+(F31*'Tax and Depreciation'!$E$9*0.3)+'Tax and Depreciation'!$E$11</f>
        <v>8.3664175249999992</v>
      </c>
      <c r="I31" s="69">
        <f>3941*SUM('Fuel, Energy, Demand, Customer'!$E$14:$E$15)*(D31/1000)</f>
        <v>16.978268375693521</v>
      </c>
      <c r="J31" s="69">
        <f>'Fuel, Energy, Demand, Customer'!$E$13*D31</f>
        <v>19.787550904911924</v>
      </c>
      <c r="K31" s="69">
        <f>'Fuel, Energy, Demand, Customer'!$E$11</f>
        <v>58.772105837075429</v>
      </c>
      <c r="L31" s="69">
        <f>'O&amp;M'!$F$9</f>
        <v>38.229999999999997</v>
      </c>
      <c r="M31" s="69">
        <f>SUM(H31:L31)*'Tax and Depreciation'!$E$13</f>
        <v>144.99266427322519</v>
      </c>
      <c r="N31" s="69">
        <f t="shared" si="0"/>
        <v>196.32</v>
      </c>
      <c r="O31" s="69">
        <f t="shared" si="1"/>
        <v>16.36</v>
      </c>
      <c r="P31" s="61"/>
      <c r="Q31" s="68"/>
      <c r="R31" s="73"/>
    </row>
    <row r="32" spans="1:18" x14ac:dyDescent="0.3">
      <c r="A32" s="39">
        <f t="shared" si="2"/>
        <v>25</v>
      </c>
      <c r="B32" s="48" t="s">
        <v>44</v>
      </c>
      <c r="C32" s="49">
        <v>350</v>
      </c>
      <c r="D32" s="50">
        <v>469</v>
      </c>
      <c r="E32" s="51" t="s">
        <v>69</v>
      </c>
      <c r="F32" s="69">
        <v>574.26</v>
      </c>
      <c r="G32" s="69">
        <f>(F32*Return!$G$15)*Return!$F$17</f>
        <v>48.523680212040006</v>
      </c>
      <c r="H32" s="69">
        <f>(F32*'Tax and Depreciation'!$E$7)+(F32*'Tax and Depreciation'!$E$9*0.3)+'Tax and Depreciation'!$E$11</f>
        <v>7.9575855100000004</v>
      </c>
      <c r="I32" s="69">
        <f>3941*SUM('Fuel, Energy, Demand, Customer'!$E$14:$E$15)*(D32/1000)</f>
        <v>64.738275351221631</v>
      </c>
      <c r="J32" s="69">
        <f>'Fuel, Energy, Demand, Customer'!$E$13*D32</f>
        <v>75.450092474826775</v>
      </c>
      <c r="K32" s="69">
        <f>'Fuel, Energy, Demand, Customer'!$E$11</f>
        <v>58.772105837075429</v>
      </c>
      <c r="L32" s="69">
        <f>'O&amp;M'!$F$9</f>
        <v>38.229999999999997</v>
      </c>
      <c r="M32" s="69">
        <f>SUM(H32:L32)*'Tax and Depreciation'!$E$13</f>
        <v>250.07798664309539</v>
      </c>
      <c r="N32" s="69">
        <f t="shared" si="0"/>
        <v>298.56</v>
      </c>
      <c r="O32" s="69">
        <f t="shared" si="1"/>
        <v>24.88</v>
      </c>
      <c r="P32" s="61"/>
      <c r="Q32" s="68"/>
      <c r="R32" s="73"/>
    </row>
    <row r="33" spans="1:18" x14ac:dyDescent="0.3">
      <c r="A33" s="39">
        <f t="shared" si="2"/>
        <v>26</v>
      </c>
      <c r="B33" s="48" t="s">
        <v>44</v>
      </c>
      <c r="C33" s="49">
        <v>351</v>
      </c>
      <c r="D33" s="50">
        <v>303</v>
      </c>
      <c r="E33" s="51" t="s">
        <v>70</v>
      </c>
      <c r="F33" s="69">
        <v>652.30999999999995</v>
      </c>
      <c r="G33" s="69">
        <f>(F33*Return!$G$15)*Return!$F$17</f>
        <v>55.118729911740004</v>
      </c>
      <c r="H33" s="69">
        <f>(F33*'Tax and Depreciation'!$E$7)+(F33*'Tax and Depreciation'!$E$9*0.3)+'Tax and Depreciation'!$E$11</f>
        <v>8.899141685</v>
      </c>
      <c r="I33" s="69">
        <f>3941*SUM('Fuel, Energy, Demand, Customer'!$E$14:$E$15)*(D33/1000)</f>
        <v>41.824514779147457</v>
      </c>
      <c r="J33" s="69">
        <f>'Fuel, Energy, Demand, Customer'!$E$13*D33</f>
        <v>48.744942473075717</v>
      </c>
      <c r="K33" s="69">
        <f>'Fuel, Energy, Demand, Customer'!$E$11</f>
        <v>58.772105837075429</v>
      </c>
      <c r="L33" s="69">
        <f>'O&amp;M'!$F$9</f>
        <v>38.229999999999997</v>
      </c>
      <c r="M33" s="69">
        <f>SUM(H33:L33)*'Tax and Depreciation'!$E$13</f>
        <v>200.42173064730974</v>
      </c>
      <c r="N33" s="69">
        <f t="shared" si="0"/>
        <v>255.60000000000002</v>
      </c>
      <c r="O33" s="69">
        <f t="shared" si="1"/>
        <v>21.3</v>
      </c>
      <c r="P33" s="61"/>
      <c r="Q33" s="68"/>
      <c r="R33" s="73"/>
    </row>
    <row r="34" spans="1:18" x14ac:dyDescent="0.3">
      <c r="A34" s="39">
        <f t="shared" si="2"/>
        <v>27</v>
      </c>
      <c r="B34" s="48" t="s">
        <v>44</v>
      </c>
      <c r="C34" s="49">
        <v>352</v>
      </c>
      <c r="D34" s="50">
        <v>469</v>
      </c>
      <c r="E34" s="51" t="s">
        <v>71</v>
      </c>
      <c r="F34" s="69">
        <v>600.98</v>
      </c>
      <c r="G34" s="69">
        <f>(F34*Return!$G$15)*Return!$F$17</f>
        <v>50.781460198920009</v>
      </c>
      <c r="H34" s="69">
        <f>(F34*'Tax and Depreciation'!$E$7)+(F34*'Tax and Depreciation'!$E$9*0.3)+'Tax and Depreciation'!$E$11</f>
        <v>8.2799222299999986</v>
      </c>
      <c r="I34" s="69">
        <f>3941*SUM('Fuel, Energy, Demand, Customer'!$E$14:$E$15)*(D34/1000)</f>
        <v>64.738275351221631</v>
      </c>
      <c r="J34" s="69">
        <f>'Fuel, Energy, Demand, Customer'!$E$13*D34</f>
        <v>75.450092474826775</v>
      </c>
      <c r="K34" s="69">
        <f>'Fuel, Energy, Demand, Customer'!$E$11</f>
        <v>58.772105837075429</v>
      </c>
      <c r="L34" s="69">
        <f>'O&amp;M'!$F$9</f>
        <v>38.229999999999997</v>
      </c>
      <c r="M34" s="69">
        <f>SUM(H34:L34)*'Tax and Depreciation'!$E$13</f>
        <v>250.40680555453457</v>
      </c>
      <c r="N34" s="69">
        <f t="shared" si="0"/>
        <v>301.20000000000005</v>
      </c>
      <c r="O34" s="69">
        <f t="shared" si="1"/>
        <v>25.100000000000005</v>
      </c>
      <c r="P34" s="61"/>
      <c r="Q34" s="68"/>
      <c r="R34" s="73"/>
    </row>
    <row r="35" spans="1:18" x14ac:dyDescent="0.3">
      <c r="A35" s="39">
        <f t="shared" si="2"/>
        <v>28</v>
      </c>
      <c r="B35" s="48" t="s">
        <v>44</v>
      </c>
      <c r="C35" s="49">
        <v>353</v>
      </c>
      <c r="D35" s="50">
        <v>303</v>
      </c>
      <c r="E35" s="51" t="s">
        <v>72</v>
      </c>
      <c r="F35" s="69">
        <v>582.78</v>
      </c>
      <c r="G35" s="69">
        <f>(F35*Return!$G$15)*Return!$F$17</f>
        <v>49.243601076120001</v>
      </c>
      <c r="H35" s="69">
        <f>(F35*'Tax and Depreciation'!$E$7)+(F35*'Tax and Depreciation'!$E$9*0.3)+'Tax and Depreciation'!$E$11</f>
        <v>8.0603665299999996</v>
      </c>
      <c r="I35" s="69">
        <f>3941*SUM('Fuel, Energy, Demand, Customer'!$E$14:$E$15)*(D35/1000)</f>
        <v>41.824514779147457</v>
      </c>
      <c r="J35" s="69">
        <f>'Fuel, Energy, Demand, Customer'!$E$13*D35</f>
        <v>48.744942473075717</v>
      </c>
      <c r="K35" s="69">
        <f>'Fuel, Energy, Demand, Customer'!$E$11</f>
        <v>58.772105837075429</v>
      </c>
      <c r="L35" s="69">
        <f>'O&amp;M'!$F$9</f>
        <v>38.229999999999997</v>
      </c>
      <c r="M35" s="69">
        <f>SUM(H35:L35)*'Tax and Depreciation'!$E$13</f>
        <v>199.5660877239427</v>
      </c>
      <c r="N35" s="69">
        <f t="shared" si="0"/>
        <v>248.76</v>
      </c>
      <c r="O35" s="69">
        <f t="shared" si="1"/>
        <v>20.73</v>
      </c>
      <c r="P35" s="61"/>
      <c r="Q35" s="68"/>
      <c r="R35" s="73"/>
    </row>
    <row r="36" spans="1:18" x14ac:dyDescent="0.3">
      <c r="A36" s="39">
        <f t="shared" si="2"/>
        <v>29</v>
      </c>
      <c r="B36" s="48" t="s">
        <v>44</v>
      </c>
      <c r="C36" s="49">
        <v>356</v>
      </c>
      <c r="D36" s="50">
        <v>186</v>
      </c>
      <c r="E36" s="51" t="s">
        <v>73</v>
      </c>
      <c r="F36" s="69">
        <v>731.56</v>
      </c>
      <c r="G36" s="69">
        <f>(F36*Return!$G$15)*Return!$F$17</f>
        <v>61.815176916239999</v>
      </c>
      <c r="H36" s="69">
        <f>(F36*'Tax and Depreciation'!$E$7)+(F36*'Tax and Depreciation'!$E$9*0.3)+'Tax and Depreciation'!$E$11</f>
        <v>9.8551740599999995</v>
      </c>
      <c r="I36" s="69">
        <f>3941*SUM('Fuel, Energy, Demand, Customer'!$E$14:$E$15)*(D36/1000)</f>
        <v>25.674454616902398</v>
      </c>
      <c r="J36" s="69">
        <f>'Fuel, Energy, Demand, Customer'!$E$13*D36</f>
        <v>29.922637953769254</v>
      </c>
      <c r="K36" s="69">
        <f>'Fuel, Energy, Demand, Customer'!$E$11</f>
        <v>58.772105837075429</v>
      </c>
      <c r="L36" s="69">
        <f>'O&amp;M'!$F$9</f>
        <v>38.229999999999997</v>
      </c>
      <c r="M36" s="69">
        <f>SUM(H36:L36)*'Tax and Depreciation'!$E$13</f>
        <v>165.72132989807349</v>
      </c>
      <c r="N36" s="69">
        <f t="shared" si="0"/>
        <v>227.52</v>
      </c>
      <c r="O36" s="69">
        <f t="shared" si="1"/>
        <v>18.96</v>
      </c>
      <c r="P36" s="61"/>
      <c r="Q36" s="68"/>
      <c r="R36" s="73"/>
    </row>
    <row r="37" spans="1:18" x14ac:dyDescent="0.3">
      <c r="A37" s="39">
        <f t="shared" si="2"/>
        <v>30</v>
      </c>
      <c r="B37" s="48" t="s">
        <v>44</v>
      </c>
      <c r="C37" s="49">
        <v>357</v>
      </c>
      <c r="D37" s="50">
        <v>303</v>
      </c>
      <c r="E37" s="51" t="s">
        <v>74</v>
      </c>
      <c r="F37" s="69">
        <v>763.34</v>
      </c>
      <c r="G37" s="69">
        <f>(F37*Return!$G$15)*Return!$F$17</f>
        <v>64.500515538360006</v>
      </c>
      <c r="H37" s="69">
        <f>(F37*'Tax and Depreciation'!$E$7)+(F37*'Tax and Depreciation'!$E$9*0.3)+'Tax and Depreciation'!$E$11</f>
        <v>10.238552090000001</v>
      </c>
      <c r="I37" s="69">
        <f>3941*SUM('Fuel, Energy, Demand, Customer'!$E$14:$E$15)*(D37/1000)</f>
        <v>41.824514779147457</v>
      </c>
      <c r="J37" s="69">
        <f>'Fuel, Energy, Demand, Customer'!$E$13*D37</f>
        <v>48.744942473075717</v>
      </c>
      <c r="K37" s="69">
        <f>'Fuel, Energy, Demand, Customer'!$E$11</f>
        <v>58.772105837075429</v>
      </c>
      <c r="L37" s="69">
        <f>'O&amp;M'!$F$9</f>
        <v>38.229999999999997</v>
      </c>
      <c r="M37" s="69">
        <f>SUM(H37:L37)*'Tax and Depreciation'!$E$13</f>
        <v>201.78807659555432</v>
      </c>
      <c r="N37" s="69">
        <f t="shared" si="0"/>
        <v>266.28000000000003</v>
      </c>
      <c r="O37" s="69">
        <f t="shared" si="1"/>
        <v>22.19</v>
      </c>
      <c r="P37" s="61"/>
      <c r="Q37" s="68"/>
      <c r="R37" s="73"/>
    </row>
    <row r="38" spans="1:18" x14ac:dyDescent="0.3">
      <c r="A38" s="39">
        <f t="shared" si="2"/>
        <v>31</v>
      </c>
      <c r="B38" s="48" t="s">
        <v>44</v>
      </c>
      <c r="C38" s="49">
        <v>358</v>
      </c>
      <c r="D38" s="50">
        <v>469</v>
      </c>
      <c r="E38" s="51" t="s">
        <v>75</v>
      </c>
      <c r="F38" s="69">
        <v>764.33</v>
      </c>
      <c r="G38" s="69">
        <f>(F38*Return!$G$15)*Return!$F$17</f>
        <v>64.584168314820005</v>
      </c>
      <c r="H38" s="69">
        <f>(F38*'Tax and Depreciation'!$E$7)+(F38*'Tax and Depreciation'!$E$9*0.3)+'Tax and Depreciation'!$E$11</f>
        <v>10.250494954999999</v>
      </c>
      <c r="I38" s="69">
        <f>3941*SUM('Fuel, Energy, Demand, Customer'!$E$14:$E$15)*(D38/1000)</f>
        <v>64.738275351221631</v>
      </c>
      <c r="J38" s="69">
        <f>'Fuel, Energy, Demand, Customer'!$E$13*D38</f>
        <v>75.450092474826775</v>
      </c>
      <c r="K38" s="69">
        <f>'Fuel, Energy, Demand, Customer'!$E$11</f>
        <v>58.772105837075429</v>
      </c>
      <c r="L38" s="69">
        <f>'O&amp;M'!$F$9</f>
        <v>38.229999999999997</v>
      </c>
      <c r="M38" s="69">
        <f>SUM(H38:L38)*'Tax and Depreciation'!$E$13</f>
        <v>252.41700649703429</v>
      </c>
      <c r="N38" s="69">
        <f t="shared" si="0"/>
        <v>317.04000000000002</v>
      </c>
      <c r="O38" s="69">
        <f t="shared" si="1"/>
        <v>26.42</v>
      </c>
      <c r="P38" s="61"/>
      <c r="Q38" s="68"/>
      <c r="R38" s="73"/>
    </row>
    <row r="39" spans="1:18" x14ac:dyDescent="0.3">
      <c r="A39" s="39">
        <f t="shared" si="2"/>
        <v>32</v>
      </c>
      <c r="B39" s="48" t="s">
        <v>44</v>
      </c>
      <c r="C39" s="49">
        <v>362</v>
      </c>
      <c r="D39" s="50">
        <v>123</v>
      </c>
      <c r="E39" s="51" t="s">
        <v>76</v>
      </c>
      <c r="F39" s="69">
        <v>2192.29</v>
      </c>
      <c r="G39" s="69">
        <f>(F39*Return!$G$15)*Return!$F$17</f>
        <v>185.24358111666001</v>
      </c>
      <c r="H39" s="69">
        <f>(F39*'Tax and Depreciation'!$E$7)+(F39*'Tax and Depreciation'!$E$9*0.3)+'Tax and Depreciation'!$E$11</f>
        <v>27.476690415</v>
      </c>
      <c r="I39" s="69">
        <f>3941*SUM('Fuel, Energy, Demand, Customer'!$E$14:$E$15)*(D39/1000)</f>
        <v>16.978268375693521</v>
      </c>
      <c r="J39" s="69">
        <f>'Fuel, Energy, Demand, Customer'!$E$13*D39</f>
        <v>19.787550904911924</v>
      </c>
      <c r="K39" s="69">
        <f>'Fuel, Energy, Demand, Customer'!$E$11</f>
        <v>58.772105837075429</v>
      </c>
      <c r="L39" s="69">
        <f>'O&amp;M'!$F$9</f>
        <v>38.229999999999997</v>
      </c>
      <c r="M39" s="69">
        <f>SUM(H39:L39)*'Tax and Depreciation'!$E$13</f>
        <v>164.48724475104311</v>
      </c>
      <c r="N39" s="69">
        <f t="shared" si="0"/>
        <v>349.68</v>
      </c>
      <c r="O39" s="69">
        <f t="shared" si="1"/>
        <v>29.14</v>
      </c>
      <c r="P39" s="61"/>
      <c r="Q39" s="68"/>
      <c r="R39" s="73"/>
    </row>
    <row r="40" spans="1:18" x14ac:dyDescent="0.3">
      <c r="A40" s="39">
        <f t="shared" si="2"/>
        <v>33</v>
      </c>
      <c r="B40" s="48" t="s">
        <v>44</v>
      </c>
      <c r="C40" s="49">
        <v>363</v>
      </c>
      <c r="D40" s="50">
        <v>123</v>
      </c>
      <c r="E40" s="51" t="s">
        <v>77</v>
      </c>
      <c r="F40" s="69">
        <v>1264.3</v>
      </c>
      <c r="G40" s="69">
        <f>(F40*Return!$G$15)*Return!$F$17</f>
        <v>106.8305103822</v>
      </c>
      <c r="H40" s="69">
        <f>(F40*'Tax and Depreciation'!$E$7)+(F40*'Tax and Depreciation'!$E$9*0.3)+'Tax and Depreciation'!$E$11</f>
        <v>16.281883050000001</v>
      </c>
      <c r="I40" s="69">
        <f>3941*SUM('Fuel, Energy, Demand, Customer'!$E$14:$E$15)*(D40/1000)</f>
        <v>16.978268375693521</v>
      </c>
      <c r="J40" s="69">
        <f>'Fuel, Energy, Demand, Customer'!$E$13*D40</f>
        <v>19.787550904911924</v>
      </c>
      <c r="K40" s="69">
        <f>'Fuel, Energy, Demand, Customer'!$E$11</f>
        <v>58.772105837075429</v>
      </c>
      <c r="L40" s="69">
        <f>'O&amp;M'!$F$9</f>
        <v>38.229999999999997</v>
      </c>
      <c r="M40" s="69">
        <f>SUM(H40:L40)*'Tax and Depreciation'!$E$13</f>
        <v>153.06730980993296</v>
      </c>
      <c r="N40" s="69">
        <f t="shared" si="0"/>
        <v>259.92</v>
      </c>
      <c r="O40" s="69">
        <f t="shared" si="1"/>
        <v>21.66</v>
      </c>
      <c r="P40" s="61"/>
      <c r="Q40" s="68"/>
      <c r="R40" s="73"/>
    </row>
    <row r="41" spans="1:18" x14ac:dyDescent="0.3">
      <c r="A41" s="39">
        <f t="shared" si="2"/>
        <v>34</v>
      </c>
      <c r="B41" s="48" t="s">
        <v>44</v>
      </c>
      <c r="C41" s="49">
        <v>364</v>
      </c>
      <c r="D41" s="50">
        <v>186</v>
      </c>
      <c r="E41" s="51" t="s">
        <v>78</v>
      </c>
      <c r="F41" s="69">
        <v>2188.08</v>
      </c>
      <c r="G41" s="69">
        <f>(F41*Return!$G$15)*Return!$F$17</f>
        <v>184.88784557232</v>
      </c>
      <c r="H41" s="69">
        <f>(F41*'Tax and Depreciation'!$E$7)+(F41*'Tax and Depreciation'!$E$9*0.3)+'Tax and Depreciation'!$E$11</f>
        <v>27.425903079999998</v>
      </c>
      <c r="I41" s="69">
        <f>3941*SUM('Fuel, Energy, Demand, Customer'!$E$14:$E$15)*(D41/1000)</f>
        <v>25.674454616902398</v>
      </c>
      <c r="J41" s="69">
        <f>'Fuel, Energy, Demand, Customer'!$E$13*D41</f>
        <v>29.922637953769254</v>
      </c>
      <c r="K41" s="69">
        <f>'Fuel, Energy, Demand, Customer'!$E$11</f>
        <v>58.772105837075429</v>
      </c>
      <c r="L41" s="69">
        <f>'O&amp;M'!$F$9</f>
        <v>38.229999999999997</v>
      </c>
      <c r="M41" s="69">
        <f>SUM(H41:L41)*'Tax and Depreciation'!$E$13</f>
        <v>183.64540627866566</v>
      </c>
      <c r="N41" s="69">
        <f t="shared" si="0"/>
        <v>368.52</v>
      </c>
      <c r="O41" s="69">
        <f t="shared" si="1"/>
        <v>30.709999999999997</v>
      </c>
      <c r="P41" s="61"/>
      <c r="Q41" s="68"/>
      <c r="R41" s="73"/>
    </row>
    <row r="42" spans="1:18" x14ac:dyDescent="0.3">
      <c r="A42" s="39">
        <f t="shared" si="2"/>
        <v>35</v>
      </c>
      <c r="B42" s="48" t="s">
        <v>44</v>
      </c>
      <c r="C42" s="49">
        <v>365</v>
      </c>
      <c r="D42" s="50">
        <v>186</v>
      </c>
      <c r="E42" s="51" t="s">
        <v>79</v>
      </c>
      <c r="F42" s="69">
        <v>1785.61</v>
      </c>
      <c r="G42" s="69">
        <f>(F42*Return!$G$15)*Return!$F$17</f>
        <v>150.88003451993998</v>
      </c>
      <c r="H42" s="69">
        <f>(F42*'Tax and Depreciation'!$E$7)+(F42*'Tax and Depreciation'!$E$9*0.3)+'Tax and Depreciation'!$E$11</f>
        <v>22.570706234999999</v>
      </c>
      <c r="I42" s="69">
        <f>3941*SUM('Fuel, Energy, Demand, Customer'!$E$14:$E$15)*(D42/1000)</f>
        <v>25.674454616902398</v>
      </c>
      <c r="J42" s="69">
        <f>'Fuel, Energy, Demand, Customer'!$E$13*D42</f>
        <v>29.922637953769254</v>
      </c>
      <c r="K42" s="69">
        <f>'Fuel, Energy, Demand, Customer'!$E$11</f>
        <v>58.772105837075429</v>
      </c>
      <c r="L42" s="69">
        <f>'O&amp;M'!$F$9</f>
        <v>38.229999999999997</v>
      </c>
      <c r="M42" s="69">
        <f>SUM(H42:L42)*'Tax and Depreciation'!$E$13</f>
        <v>178.69257142511273</v>
      </c>
      <c r="N42" s="69">
        <f t="shared" si="0"/>
        <v>329.52</v>
      </c>
      <c r="O42" s="69">
        <f t="shared" si="1"/>
        <v>27.459999999999997</v>
      </c>
      <c r="P42" s="61"/>
      <c r="Q42" s="68"/>
      <c r="R42" s="73"/>
    </row>
    <row r="43" spans="1:18" x14ac:dyDescent="0.3">
      <c r="A43" s="39">
        <f t="shared" si="2"/>
        <v>36</v>
      </c>
      <c r="B43" s="48" t="s">
        <v>44</v>
      </c>
      <c r="C43" s="49">
        <v>380</v>
      </c>
      <c r="D43" s="50">
        <v>294</v>
      </c>
      <c r="E43" s="51" t="s">
        <v>80</v>
      </c>
      <c r="F43" s="69">
        <v>2554.04</v>
      </c>
      <c r="G43" s="69">
        <f>(F43*Return!$G$15)*Return!$F$17</f>
        <v>215.81064362616002</v>
      </c>
      <c r="H43" s="69">
        <f>(F43*'Tax and Depreciation'!$E$7)+(F43*'Tax and Depreciation'!$E$9*0.3)+'Tax and Depreciation'!$E$11</f>
        <v>31.840661539999999</v>
      </c>
      <c r="I43" s="69">
        <f>3941*SUM('Fuel, Energy, Demand, Customer'!$E$14:$E$15)*(D43/1000)</f>
        <v>40.582202458974756</v>
      </c>
      <c r="J43" s="69">
        <f>'Fuel, Energy, Demand, Customer'!$E$13*D43</f>
        <v>47.297072894667529</v>
      </c>
      <c r="K43" s="69">
        <f>'Fuel, Energy, Demand, Customer'!$E$11</f>
        <v>58.772105837075429</v>
      </c>
      <c r="L43" s="69">
        <f>'O&amp;M'!$F$9</f>
        <v>38.229999999999997</v>
      </c>
      <c r="M43" s="69">
        <f>SUM(H43:L43)*'Tax and Depreciation'!$E$13</f>
        <v>221.08032301003246</v>
      </c>
      <c r="N43" s="69">
        <f t="shared" si="0"/>
        <v>436.91999999999996</v>
      </c>
      <c r="O43" s="69">
        <f t="shared" si="1"/>
        <v>36.409999999999997</v>
      </c>
      <c r="P43" s="61"/>
      <c r="Q43" s="68"/>
      <c r="R43" s="73"/>
    </row>
    <row r="44" spans="1:18" x14ac:dyDescent="0.3">
      <c r="A44" s="39">
        <f t="shared" si="2"/>
        <v>37</v>
      </c>
      <c r="B44" s="48" t="s">
        <v>44</v>
      </c>
      <c r="C44" s="49">
        <v>381</v>
      </c>
      <c r="D44" s="50">
        <v>294</v>
      </c>
      <c r="E44" s="51" t="s">
        <v>81</v>
      </c>
      <c r="F44" s="69">
        <v>2528.19</v>
      </c>
      <c r="G44" s="69">
        <f>(F44*Return!$G$15)*Return!$F$17</f>
        <v>213.62637668526003</v>
      </c>
      <c r="H44" s="69">
        <f>(F44*'Tax and Depreciation'!$E$7)+(F44*'Tax and Depreciation'!$E$9*0.3)+'Tax and Depreciation'!$E$11</f>
        <v>31.528820065000001</v>
      </c>
      <c r="I44" s="69">
        <f>3941*SUM('Fuel, Energy, Demand, Customer'!$E$14:$E$15)*(D44/1000)</f>
        <v>40.582202458974756</v>
      </c>
      <c r="J44" s="69">
        <f>'Fuel, Energy, Demand, Customer'!$E$13*D44</f>
        <v>47.297072894667529</v>
      </c>
      <c r="K44" s="69">
        <f>'Fuel, Energy, Demand, Customer'!$E$11</f>
        <v>58.772105837075429</v>
      </c>
      <c r="L44" s="69">
        <f>'O&amp;M'!$F$9</f>
        <v>38.229999999999997</v>
      </c>
      <c r="M44" s="69">
        <f>SUM(H44:L44)*'Tax and Depreciation'!$E$13</f>
        <v>220.7622104029702</v>
      </c>
      <c r="N44" s="69">
        <f t="shared" si="0"/>
        <v>434.40000000000003</v>
      </c>
      <c r="O44" s="69">
        <f t="shared" si="1"/>
        <v>36.200000000000003</v>
      </c>
      <c r="P44" s="61"/>
      <c r="Q44" s="68"/>
      <c r="R44" s="73"/>
    </row>
    <row r="45" spans="1:18" x14ac:dyDescent="0.3">
      <c r="A45" s="39">
        <f t="shared" si="2"/>
        <v>38</v>
      </c>
      <c r="B45" s="48" t="s">
        <v>44</v>
      </c>
      <c r="C45" s="49">
        <v>382</v>
      </c>
      <c r="D45" s="50">
        <f>294*2</f>
        <v>588</v>
      </c>
      <c r="E45" s="51" t="s">
        <v>82</v>
      </c>
      <c r="F45" s="69">
        <v>3703.64</v>
      </c>
      <c r="G45" s="69">
        <f>(F45*Return!$G$15)*Return!$F$17</f>
        <v>312.94926162455999</v>
      </c>
      <c r="H45" s="69">
        <f>(F45*'Tax and Depreciation'!$E$7)+(F45*'Tax and Depreciation'!$E$9*0.3)+'Tax and Depreciation'!$E$11</f>
        <v>45.708861139999996</v>
      </c>
      <c r="I45" s="69">
        <f>3941*SUM('Fuel, Energy, Demand, Customer'!$E$14:$E$15)*(D45/1000)</f>
        <v>81.164404917949511</v>
      </c>
      <c r="J45" s="69">
        <f>'Fuel, Energy, Demand, Customer'!$E$13*D45</f>
        <v>94.594145789335059</v>
      </c>
      <c r="K45" s="69">
        <f>'Fuel, Energy, Demand, Customer'!$E$11</f>
        <v>58.772105837075429</v>
      </c>
      <c r="L45" s="69">
        <f>'O&amp;M'!$F$9</f>
        <v>38.229999999999997</v>
      </c>
      <c r="M45" s="69">
        <f>SUM(H45:L45)*'Tax and Depreciation'!$E$13</f>
        <v>324.87393968499248</v>
      </c>
      <c r="N45" s="69">
        <f t="shared" si="0"/>
        <v>637.79999999999995</v>
      </c>
      <c r="O45" s="69">
        <f t="shared" si="1"/>
        <v>53.15</v>
      </c>
      <c r="P45" s="61"/>
      <c r="Q45" s="68"/>
      <c r="R45" s="73"/>
    </row>
    <row r="46" spans="1:18" x14ac:dyDescent="0.3">
      <c r="A46" s="39">
        <f t="shared" si="2"/>
        <v>39</v>
      </c>
      <c r="B46" s="48" t="s">
        <v>44</v>
      </c>
      <c r="C46" s="49">
        <v>383</v>
      </c>
      <c r="D46" s="50">
        <f>294*2</f>
        <v>588</v>
      </c>
      <c r="E46" s="51" t="s">
        <v>83</v>
      </c>
      <c r="F46" s="69">
        <v>3677.78</v>
      </c>
      <c r="G46" s="69">
        <f>(F46*Return!$G$15)*Return!$F$17</f>
        <v>310.76414970612001</v>
      </c>
      <c r="H46" s="69">
        <f>(F46*'Tax and Depreciation'!$E$7)+(F46*'Tax and Depreciation'!$E$9*0.3)+'Tax and Depreciation'!$E$11</f>
        <v>45.39689903</v>
      </c>
      <c r="I46" s="69">
        <f>3941*SUM('Fuel, Energy, Demand, Customer'!$E$14:$E$15)*(D46/1000)</f>
        <v>81.164404917949511</v>
      </c>
      <c r="J46" s="69">
        <f>'Fuel, Energy, Demand, Customer'!$E$13*D46</f>
        <v>94.594145789335059</v>
      </c>
      <c r="K46" s="69">
        <f>'Fuel, Energy, Demand, Customer'!$E$11</f>
        <v>58.772105837075429</v>
      </c>
      <c r="L46" s="69">
        <f>'O&amp;M'!$F$9</f>
        <v>38.229999999999997</v>
      </c>
      <c r="M46" s="69">
        <f>SUM(H46:L46)*'Tax and Depreciation'!$E$13</f>
        <v>324.55570401696042</v>
      </c>
      <c r="N46" s="69">
        <f t="shared" si="0"/>
        <v>635.28</v>
      </c>
      <c r="O46" s="69">
        <f>N46/12</f>
        <v>52.94</v>
      </c>
      <c r="P46" s="61"/>
      <c r="Q46" s="68"/>
      <c r="R46" s="73"/>
    </row>
    <row r="47" spans="1:18" x14ac:dyDescent="0.3">
      <c r="A47" s="88">
        <f t="shared" si="2"/>
        <v>40</v>
      </c>
      <c r="B47" s="89" t="s">
        <v>44</v>
      </c>
      <c r="C47" s="90">
        <v>388</v>
      </c>
      <c r="D47" s="91">
        <v>294</v>
      </c>
      <c r="E47" s="92" t="s">
        <v>84</v>
      </c>
      <c r="F47" s="93">
        <v>2554.04</v>
      </c>
      <c r="G47" s="93">
        <f>(F47*Return!$G$15)*Return!$F$17</f>
        <v>215.81064362616002</v>
      </c>
      <c r="H47" s="93">
        <f>(F47*'Tax and Depreciation'!$E$7)+(F47*'Tax and Depreciation'!$E$9*0.3)+'Tax and Depreciation'!$E$11</f>
        <v>31.840661539999999</v>
      </c>
      <c r="I47" s="70"/>
      <c r="J47" s="70"/>
      <c r="K47" s="93">
        <f>'Fuel, Energy, Demand, Customer'!$E$11</f>
        <v>58.772105837075429</v>
      </c>
      <c r="L47" s="93">
        <f>'O&amp;M'!$F$9</f>
        <v>38.229999999999997</v>
      </c>
      <c r="M47" s="93">
        <f>SUM(H47:L47)*'Tax and Depreciation'!$E$13</f>
        <v>131.43379542902844</v>
      </c>
      <c r="N47" s="93">
        <f t="shared" si="0"/>
        <v>347.28000000000003</v>
      </c>
      <c r="O47" s="93">
        <f t="shared" ref="O47:O51" si="3">N47/12</f>
        <v>28.94</v>
      </c>
      <c r="P47" s="61"/>
      <c r="Q47" s="68"/>
      <c r="R47" s="73"/>
    </row>
    <row r="48" spans="1:18" x14ac:dyDescent="0.3">
      <c r="A48" s="88">
        <f t="shared" si="2"/>
        <v>41</v>
      </c>
      <c r="B48" s="89" t="s">
        <v>44</v>
      </c>
      <c r="C48" s="90">
        <v>389</v>
      </c>
      <c r="D48" s="91">
        <v>294</v>
      </c>
      <c r="E48" s="92" t="s">
        <v>85</v>
      </c>
      <c r="F48" s="93">
        <v>2528.19</v>
      </c>
      <c r="G48" s="93">
        <f>(F48*Return!$G$15)*Return!$F$17</f>
        <v>213.62637668526003</v>
      </c>
      <c r="H48" s="93">
        <f>(F48*'Tax and Depreciation'!$E$7)+(F48*'Tax and Depreciation'!$E$9*0.3)+'Tax and Depreciation'!$E$11</f>
        <v>31.528820065000001</v>
      </c>
      <c r="I48" s="70"/>
      <c r="J48" s="70"/>
      <c r="K48" s="93">
        <f>'Fuel, Energy, Demand, Customer'!$E$11</f>
        <v>58.772105837075429</v>
      </c>
      <c r="L48" s="93">
        <f>'O&amp;M'!$F$9</f>
        <v>38.229999999999997</v>
      </c>
      <c r="M48" s="93">
        <f>SUM(H48:L48)*'Tax and Depreciation'!$E$13</f>
        <v>131.11568282196617</v>
      </c>
      <c r="N48" s="93">
        <f t="shared" si="0"/>
        <v>344.76</v>
      </c>
      <c r="O48" s="93">
        <f t="shared" si="3"/>
        <v>28.73</v>
      </c>
      <c r="P48" s="61"/>
      <c r="Q48" s="68"/>
      <c r="R48" s="73"/>
    </row>
    <row r="49" spans="1:18" x14ac:dyDescent="0.3">
      <c r="A49" s="88">
        <f t="shared" si="2"/>
        <v>42</v>
      </c>
      <c r="B49" s="89" t="s">
        <v>44</v>
      </c>
      <c r="C49" s="90">
        <v>390</v>
      </c>
      <c r="D49" s="91">
        <v>588</v>
      </c>
      <c r="E49" s="92" t="s">
        <v>86</v>
      </c>
      <c r="F49" s="93">
        <v>3703.64</v>
      </c>
      <c r="G49" s="93">
        <f>(F49*Return!$G$15)*Return!$F$17</f>
        <v>312.94926162455999</v>
      </c>
      <c r="H49" s="93">
        <f>(F49*'Tax and Depreciation'!$E$7)+(F49*'Tax and Depreciation'!$E$9*0.3)+'Tax and Depreciation'!$E$11</f>
        <v>45.708861139999996</v>
      </c>
      <c r="I49" s="70"/>
      <c r="J49" s="70"/>
      <c r="K49" s="93">
        <f>'Fuel, Energy, Demand, Customer'!$E$11</f>
        <v>58.772105837075429</v>
      </c>
      <c r="L49" s="93">
        <f>'O&amp;M'!$F$9</f>
        <v>38.229999999999997</v>
      </c>
      <c r="M49" s="93">
        <f>SUM(H49:L49)*'Tax and Depreciation'!$E$13</f>
        <v>145.58088452298443</v>
      </c>
      <c r="N49" s="93">
        <f t="shared" si="0"/>
        <v>458.52</v>
      </c>
      <c r="O49" s="93">
        <f t="shared" si="3"/>
        <v>38.21</v>
      </c>
      <c r="P49" s="61"/>
      <c r="Q49" s="68"/>
      <c r="R49" s="73"/>
    </row>
    <row r="50" spans="1:18" x14ac:dyDescent="0.3">
      <c r="A50" s="88">
        <f t="shared" si="2"/>
        <v>43</v>
      </c>
      <c r="B50" s="89" t="s">
        <v>44</v>
      </c>
      <c r="C50" s="90">
        <v>391</v>
      </c>
      <c r="D50" s="91">
        <v>588</v>
      </c>
      <c r="E50" s="92" t="s">
        <v>87</v>
      </c>
      <c r="F50" s="93">
        <v>3677.78</v>
      </c>
      <c r="G50" s="93">
        <f>(F50*Return!$G$15)*Return!$F$17</f>
        <v>310.76414970612001</v>
      </c>
      <c r="H50" s="93">
        <f>(F50*'Tax and Depreciation'!$E$7)+(F50*'Tax and Depreciation'!$E$9*0.3)+'Tax and Depreciation'!$E$11</f>
        <v>45.39689903</v>
      </c>
      <c r="I50" s="70"/>
      <c r="J50" s="70"/>
      <c r="K50" s="93">
        <f>'Fuel, Energy, Demand, Customer'!$E$11</f>
        <v>58.772105837075429</v>
      </c>
      <c r="L50" s="93">
        <f>'O&amp;M'!$F$9</f>
        <v>38.229999999999997</v>
      </c>
      <c r="M50" s="93">
        <f>SUM(H50:L50)*'Tax and Depreciation'!$E$13</f>
        <v>145.26264885495232</v>
      </c>
      <c r="N50" s="93">
        <f>ROUND((G50+M50)/12,2)*12</f>
        <v>456</v>
      </c>
      <c r="O50" s="93">
        <f t="shared" si="3"/>
        <v>38</v>
      </c>
      <c r="P50" s="61"/>
      <c r="Q50" s="68"/>
      <c r="R50" s="73"/>
    </row>
    <row r="51" spans="1:18" x14ac:dyDescent="0.3">
      <c r="A51" s="39">
        <f t="shared" si="2"/>
        <v>44</v>
      </c>
      <c r="B51" s="48" t="s">
        <v>44</v>
      </c>
      <c r="C51" s="49">
        <v>300</v>
      </c>
      <c r="D51" s="50">
        <v>47</v>
      </c>
      <c r="E51" s="51" t="s">
        <v>88</v>
      </c>
      <c r="F51" s="74">
        <v>630.27</v>
      </c>
      <c r="G51" s="69">
        <f>(F51*Return!$G$15)*Return!$F$17</f>
        <v>53.256399413580006</v>
      </c>
      <c r="H51" s="86">
        <f>(F51*'Tax and Depreciation'!$E$8)+(F51*'Tax and Depreciation'!$E$9*0.3)+'Tax and Depreciation'!$E$11</f>
        <v>43.550220145000004</v>
      </c>
      <c r="I51" s="69">
        <f>3941*SUM('Fuel, Energy, Demand, Customer'!$E$14:$E$15)*(D51/1000)</f>
        <v>6.4876310053463051</v>
      </c>
      <c r="J51" s="69">
        <f>'Fuel, Energy, Demand, Customer'!$E$13*D51</f>
        <v>7.5610966872427685</v>
      </c>
      <c r="K51" s="69">
        <f>'Fuel, Energy, Demand, Customer'!$E$11</f>
        <v>58.772105837075429</v>
      </c>
      <c r="L51" s="86">
        <f>'O&amp;M'!$H$9</f>
        <v>28.672499999999999</v>
      </c>
      <c r="M51" s="69">
        <f>SUM(H51:L51)*'Tax and Depreciation'!$E$13</f>
        <v>147.96037953906202</v>
      </c>
      <c r="N51" s="69">
        <f t="shared" ref="N51:N61" si="4">ROUND((G51+M51)/12,2)*12</f>
        <v>201.24</v>
      </c>
      <c r="O51" s="69">
        <f t="shared" si="3"/>
        <v>16.77</v>
      </c>
      <c r="P51" s="61"/>
      <c r="Q51" s="68"/>
      <c r="R51" s="73"/>
    </row>
    <row r="52" spans="1:18" x14ac:dyDescent="0.3">
      <c r="A52" s="39">
        <f t="shared" si="2"/>
        <v>45</v>
      </c>
      <c r="B52" s="48" t="s">
        <v>44</v>
      </c>
      <c r="C52" s="49">
        <v>301</v>
      </c>
      <c r="D52" s="50">
        <v>58</v>
      </c>
      <c r="E52" s="51" t="s">
        <v>89</v>
      </c>
      <c r="F52" s="74">
        <v>643.27</v>
      </c>
      <c r="G52" s="69">
        <f>(F52*Return!$G$15)*Return!$F$17</f>
        <v>54.35487021558</v>
      </c>
      <c r="H52" s="86">
        <f>(F52*'Tax and Depreciation'!$E$8)+(F52*'Tax and Depreciation'!$E$9*0.3)+'Tax and Depreciation'!$E$11</f>
        <v>44.427245644999999</v>
      </c>
      <c r="I52" s="69">
        <f>3941*SUM('Fuel, Energy, Demand, Customer'!$E$14:$E$15)*(D52/1000)</f>
        <v>8.0060127300018227</v>
      </c>
      <c r="J52" s="69">
        <f>'Fuel, Energy, Demand, Customer'!$E$13*D52</f>
        <v>9.3307150608527785</v>
      </c>
      <c r="K52" s="69">
        <f>'Fuel, Energy, Demand, Customer'!$E$11</f>
        <v>58.772105837075429</v>
      </c>
      <c r="L52" s="86">
        <f>'O&amp;M'!$H$9</f>
        <v>28.672499999999999</v>
      </c>
      <c r="M52" s="69">
        <f>SUM(H52:L52)*'Tax and Depreciation'!$E$13</f>
        <v>152.20916380210866</v>
      </c>
      <c r="N52" s="69">
        <f t="shared" si="4"/>
        <v>206.52</v>
      </c>
      <c r="O52" s="69">
        <f t="shared" ref="O52:O61" si="5">N52/12</f>
        <v>17.21</v>
      </c>
      <c r="P52" s="61"/>
      <c r="Q52" s="68"/>
      <c r="R52" s="73"/>
    </row>
    <row r="53" spans="1:18" x14ac:dyDescent="0.3">
      <c r="A53" s="39">
        <f t="shared" si="2"/>
        <v>46</v>
      </c>
      <c r="B53" s="48" t="s">
        <v>44</v>
      </c>
      <c r="C53" s="49">
        <v>302</v>
      </c>
      <c r="D53" s="50">
        <v>111</v>
      </c>
      <c r="E53" s="51" t="s">
        <v>90</v>
      </c>
      <c r="F53" s="74">
        <v>838.27</v>
      </c>
      <c r="G53" s="69">
        <f>(F53*Return!$G$15)*Return!$F$17</f>
        <v>70.831932245580006</v>
      </c>
      <c r="H53" s="86">
        <f>(F53*'Tax and Depreciation'!$E$8)+(F53*'Tax and Depreciation'!$E$9*0.3)+'Tax and Depreciation'!$E$11</f>
        <v>57.582628145000001</v>
      </c>
      <c r="I53" s="69">
        <f>3941*SUM('Fuel, Energy, Demand, Customer'!$E$14:$E$15)*(D53/1000)</f>
        <v>15.321851948796592</v>
      </c>
      <c r="J53" s="69">
        <f>'Fuel, Energy, Demand, Customer'!$E$13*D53</f>
        <v>17.857058133701006</v>
      </c>
      <c r="K53" s="69">
        <f>'Fuel, Energy, Demand, Customer'!$E$11</f>
        <v>58.772105837075429</v>
      </c>
      <c r="L53" s="86">
        <f>'O&amp;M'!$H$9</f>
        <v>28.672499999999999</v>
      </c>
      <c r="M53" s="69">
        <f>SUM(H53:L53)*'Tax and Depreciation'!$E$13</f>
        <v>181.7898696217116</v>
      </c>
      <c r="N53" s="69">
        <f t="shared" si="4"/>
        <v>252.60000000000002</v>
      </c>
      <c r="O53" s="69">
        <f t="shared" si="5"/>
        <v>21.05</v>
      </c>
      <c r="P53" s="61"/>
      <c r="Q53" s="68"/>
      <c r="R53" s="73"/>
    </row>
    <row r="54" spans="1:18" x14ac:dyDescent="0.3">
      <c r="A54" s="39">
        <f t="shared" si="2"/>
        <v>47</v>
      </c>
      <c r="B54" s="48" t="s">
        <v>44</v>
      </c>
      <c r="C54" s="49">
        <v>303</v>
      </c>
      <c r="D54" s="50">
        <v>174</v>
      </c>
      <c r="E54" s="51" t="s">
        <v>91</v>
      </c>
      <c r="F54" s="74">
        <v>974.77</v>
      </c>
      <c r="G54" s="69">
        <f>(F54*Return!$G$15)*Return!$F$17</f>
        <v>82.365875666579996</v>
      </c>
      <c r="H54" s="86">
        <f>(F54*'Tax and Depreciation'!$E$8)+(F54*'Tax and Depreciation'!$E$9*0.3)+'Tax and Depreciation'!$E$11</f>
        <v>66.791395894999994</v>
      </c>
      <c r="I54" s="69">
        <f>3941*SUM('Fuel, Energy, Demand, Customer'!$E$14:$E$15)*(D54/1000)</f>
        <v>24.018038190005466</v>
      </c>
      <c r="J54" s="69">
        <f>'Fuel, Energy, Demand, Customer'!$E$13*D54</f>
        <v>27.992145182558332</v>
      </c>
      <c r="K54" s="69">
        <f>'Fuel, Energy, Demand, Customer'!$E$11</f>
        <v>58.772105837075429</v>
      </c>
      <c r="L54" s="86">
        <f>'O&amp;M'!$H$9</f>
        <v>28.672499999999999</v>
      </c>
      <c r="M54" s="69">
        <f>SUM(H54:L54)*'Tax and Depreciation'!$E$13</f>
        <v>210.39379588709352</v>
      </c>
      <c r="N54" s="69">
        <f t="shared" si="4"/>
        <v>292.79999999999995</v>
      </c>
      <c r="O54" s="69">
        <f t="shared" si="5"/>
        <v>24.399999999999995</v>
      </c>
      <c r="P54" s="61"/>
      <c r="Q54" s="68"/>
    </row>
    <row r="55" spans="1:18" x14ac:dyDescent="0.3">
      <c r="A55" s="39">
        <f t="shared" si="2"/>
        <v>48</v>
      </c>
      <c r="B55" s="48" t="s">
        <v>44</v>
      </c>
      <c r="C55" s="49">
        <v>304</v>
      </c>
      <c r="D55" s="50">
        <v>136</v>
      </c>
      <c r="E55" s="51" t="s">
        <v>92</v>
      </c>
      <c r="F55" s="74">
        <v>940.7</v>
      </c>
      <c r="G55" s="69">
        <f>(F55*Return!$G$15)*Return!$F$17</f>
        <v>79.487037187799999</v>
      </c>
      <c r="H55" s="86">
        <f>(F55*'Tax and Depreciation'!$E$8)+(F55*'Tax and Depreciation'!$E$9*0.3)+'Tax and Depreciation'!$E$11</f>
        <v>64.492914450000001</v>
      </c>
      <c r="I55" s="69">
        <f>3941*SUM('Fuel, Energy, Demand, Customer'!$E$14:$E$15)*(D55/1000)</f>
        <v>18.772719504831862</v>
      </c>
      <c r="J55" s="69">
        <f>'Fuel, Energy, Demand, Customer'!$E$13*D55</f>
        <v>21.878918073723757</v>
      </c>
      <c r="K55" s="69">
        <f>'Fuel, Energy, Demand, Customer'!$E$11</f>
        <v>58.772105837075429</v>
      </c>
      <c r="L55" s="86">
        <f>'O&amp;M'!$H$9</f>
        <v>28.672499999999999</v>
      </c>
      <c r="M55" s="69">
        <f>SUM(H55:L55)*'Tax and Depreciation'!$E$13</f>
        <v>196.46212583030888</v>
      </c>
      <c r="N55" s="69">
        <f t="shared" ref="N55:N59" si="6">ROUND((G55+M55)/12,2)*12</f>
        <v>276</v>
      </c>
      <c r="O55" s="69">
        <f t="shared" ref="O55:O59" si="7">N55/12</f>
        <v>23</v>
      </c>
      <c r="P55" s="61"/>
      <c r="Q55" s="68"/>
    </row>
    <row r="56" spans="1:18" x14ac:dyDescent="0.3">
      <c r="A56" s="39">
        <f t="shared" si="2"/>
        <v>49</v>
      </c>
      <c r="B56" s="48" t="s">
        <v>44</v>
      </c>
      <c r="C56" s="49">
        <v>305</v>
      </c>
      <c r="D56" s="50">
        <v>220</v>
      </c>
      <c r="E56" s="51" t="s">
        <v>93</v>
      </c>
      <c r="F56" s="74">
        <v>973.2</v>
      </c>
      <c r="G56" s="69">
        <f>(F56*Return!$G$15)*Return!$F$17</f>
        <v>82.23321419280002</v>
      </c>
      <c r="H56" s="86">
        <f>(F56*'Tax and Depreciation'!$E$8)+(F56*'Tax and Depreciation'!$E$9*0.3)+'Tax and Depreciation'!$E$11</f>
        <v>66.685478200000006</v>
      </c>
      <c r="I56" s="69">
        <f>3941*SUM('Fuel, Energy, Demand, Customer'!$E$14:$E$15)*(D56/1000)</f>
        <v>30.367634493110362</v>
      </c>
      <c r="J56" s="69">
        <f>'Fuel, Energy, Demand, Customer'!$E$13*D56</f>
        <v>35.392367472200192</v>
      </c>
      <c r="K56" s="69">
        <f>'Fuel, Energy, Demand, Customer'!$E$11</f>
        <v>58.772105837075429</v>
      </c>
      <c r="L56" s="86">
        <f>'O&amp;M'!$H$9</f>
        <v>28.672499999999999</v>
      </c>
      <c r="M56" s="69">
        <f>SUM(H56:L56)*'Tax and Depreciation'!$E$13</f>
        <v>224.312075631894</v>
      </c>
      <c r="N56" s="69">
        <f t="shared" si="6"/>
        <v>306.60000000000002</v>
      </c>
      <c r="O56" s="69">
        <f t="shared" si="7"/>
        <v>25.55</v>
      </c>
      <c r="P56" s="61"/>
      <c r="Q56" s="68"/>
    </row>
    <row r="57" spans="1:18" x14ac:dyDescent="0.3">
      <c r="A57" s="39">
        <f t="shared" si="2"/>
        <v>50</v>
      </c>
      <c r="B57" s="48" t="s">
        <v>44</v>
      </c>
      <c r="C57" s="49">
        <v>306</v>
      </c>
      <c r="D57" s="50">
        <v>83</v>
      </c>
      <c r="E57" s="51" t="s">
        <v>94</v>
      </c>
      <c r="F57" s="74">
        <v>894.8</v>
      </c>
      <c r="G57" s="69">
        <f>(F57*Return!$G$15)*Return!$F$17</f>
        <v>75.608590279200001</v>
      </c>
      <c r="H57" s="86">
        <f>(F57*'Tax and Depreciation'!$E$8)+(F57*'Tax and Depreciation'!$E$9*0.3)+'Tax and Depreciation'!$E$11</f>
        <v>61.3963398</v>
      </c>
      <c r="I57" s="69">
        <f>3941*SUM('Fuel, Energy, Demand, Customer'!$E$14:$E$15)*(D57/1000)</f>
        <v>11.456880286037093</v>
      </c>
      <c r="J57" s="69">
        <f>'Fuel, Energy, Demand, Customer'!$E$13*D57</f>
        <v>13.352575000875527</v>
      </c>
      <c r="K57" s="69">
        <f>'Fuel, Energy, Demand, Customer'!$E$11</f>
        <v>58.772105837075429</v>
      </c>
      <c r="L57" s="86">
        <f>'O&amp;M'!$H$9</f>
        <v>28.672499999999999</v>
      </c>
      <c r="M57" s="69">
        <f>SUM(H57:L57)*'Tax and Depreciation'!$E$13</f>
        <v>177.14251048656948</v>
      </c>
      <c r="N57" s="69">
        <f t="shared" si="6"/>
        <v>252.71999999999997</v>
      </c>
      <c r="O57" s="69">
        <f t="shared" si="7"/>
        <v>21.06</v>
      </c>
      <c r="P57" s="61"/>
      <c r="Q57" s="68"/>
    </row>
    <row r="58" spans="1:18" ht="27.75" x14ac:dyDescent="0.3">
      <c r="A58" s="39">
        <f t="shared" si="2"/>
        <v>51</v>
      </c>
      <c r="B58" s="48" t="s">
        <v>44</v>
      </c>
      <c r="C58" s="49">
        <v>307</v>
      </c>
      <c r="D58" s="50">
        <v>136</v>
      </c>
      <c r="E58" s="51" t="s">
        <v>95</v>
      </c>
      <c r="F58" s="74">
        <v>3225.74</v>
      </c>
      <c r="G58" s="69">
        <f>(F58*Return!$G$15)*Return!$F$17</f>
        <v>272.56778498796001</v>
      </c>
      <c r="H58" s="86">
        <f>(F58*'Tax and Depreciation'!$E$8)+(F58*'Tax and Depreciation'!$E$9*0.3)+'Tax and Depreciation'!$E$11</f>
        <v>218.64971048999999</v>
      </c>
      <c r="I58" s="69">
        <f>3941*SUM('Fuel, Energy, Demand, Customer'!$E$14:$E$15)*(D58/1000)</f>
        <v>18.772719504831862</v>
      </c>
      <c r="J58" s="69">
        <f>'Fuel, Energy, Demand, Customer'!$E$13*D58</f>
        <v>21.878918073723757</v>
      </c>
      <c r="K58" s="69">
        <f>'Fuel, Energy, Demand, Customer'!$E$11</f>
        <v>58.772105837075429</v>
      </c>
      <c r="L58" s="86">
        <f>'O&amp;M'!$H$9</f>
        <v>28.672499999999999</v>
      </c>
      <c r="M58" s="69">
        <f>SUM(H58:L58)*'Tax and Depreciation'!$E$13</f>
        <v>353.71901503867332</v>
      </c>
      <c r="N58" s="69">
        <f t="shared" si="6"/>
        <v>626.28</v>
      </c>
      <c r="O58" s="69">
        <f t="shared" si="7"/>
        <v>52.19</v>
      </c>
      <c r="P58" s="61"/>
      <c r="Q58" s="68"/>
    </row>
    <row r="59" spans="1:18" x14ac:dyDescent="0.3">
      <c r="A59" s="39">
        <f t="shared" si="2"/>
        <v>52</v>
      </c>
      <c r="B59" s="48" t="s">
        <v>44</v>
      </c>
      <c r="C59" s="49">
        <v>308</v>
      </c>
      <c r="D59" s="50">
        <v>68</v>
      </c>
      <c r="E59" s="51" t="s">
        <v>96</v>
      </c>
      <c r="F59" s="74">
        <v>1505.8</v>
      </c>
      <c r="G59" s="69">
        <f>(F59*Return!$G$15)*Return!$F$17</f>
        <v>127.23671797320002</v>
      </c>
      <c r="H59" s="86">
        <f>(F59*'Tax and Depreciation'!$E$8)+(F59*'Tax and Depreciation'!$E$9*0.3)+'Tax and Depreciation'!$E$11</f>
        <v>102.6165383</v>
      </c>
      <c r="I59" s="69">
        <f>3941*SUM('Fuel, Energy, Demand, Customer'!$E$14:$E$15)*(D59/1000)</f>
        <v>9.386359752415931</v>
      </c>
      <c r="J59" s="69">
        <f>'Fuel, Energy, Demand, Customer'!$E$13*D59</f>
        <v>10.939459036861878</v>
      </c>
      <c r="K59" s="69">
        <f>'Fuel, Energy, Demand, Customer'!$E$11</f>
        <v>58.772105837075429</v>
      </c>
      <c r="L59" s="86">
        <f>'O&amp;M'!$H$9</f>
        <v>28.672499999999999</v>
      </c>
      <c r="M59" s="69">
        <f>SUM(H59:L59)*'Tax and Depreciation'!$E$13</f>
        <v>214.61784475080222</v>
      </c>
      <c r="N59" s="69">
        <f t="shared" si="6"/>
        <v>341.88</v>
      </c>
      <c r="O59" s="69">
        <f t="shared" si="7"/>
        <v>28.49</v>
      </c>
      <c r="P59" s="61"/>
      <c r="Q59" s="68"/>
    </row>
    <row r="60" spans="1:18" ht="27.75" x14ac:dyDescent="0.3">
      <c r="A60" s="39">
        <f t="shared" si="2"/>
        <v>53</v>
      </c>
      <c r="B60" s="48" t="s">
        <v>44</v>
      </c>
      <c r="C60" s="49">
        <v>328</v>
      </c>
      <c r="D60" s="50">
        <v>0</v>
      </c>
      <c r="E60" s="51" t="s">
        <v>97</v>
      </c>
      <c r="F60" s="74">
        <v>797.68</v>
      </c>
      <c r="G60" s="69">
        <f>(F60*Return!$G$15)*Return!$F$17</f>
        <v>67.402168410719995</v>
      </c>
      <c r="H60" s="69">
        <f>(F60*'Tax and Depreciation'!$E$7)+(F60*'Tax and Depreciation'!$E$9*0.3)+'Tax and Depreciation'!$E$11</f>
        <v>10.652812679999998</v>
      </c>
      <c r="I60" s="70"/>
      <c r="J60" s="70"/>
      <c r="K60" s="70"/>
      <c r="L60" s="70"/>
      <c r="M60" s="69">
        <f>SUM(H60:L60)*'Tax and Depreciation'!$E$13</f>
        <v>10.867040742994799</v>
      </c>
      <c r="N60" s="69">
        <f t="shared" si="4"/>
        <v>78.239999999999995</v>
      </c>
      <c r="O60" s="69">
        <f t="shared" si="5"/>
        <v>6.52</v>
      </c>
      <c r="P60" s="61"/>
      <c r="Q60" s="68"/>
    </row>
    <row r="61" spans="1:18" ht="27.75" x14ac:dyDescent="0.3">
      <c r="A61" s="39">
        <f t="shared" si="2"/>
        <v>54</v>
      </c>
      <c r="B61" s="48" t="s">
        <v>44</v>
      </c>
      <c r="C61" s="49">
        <v>337</v>
      </c>
      <c r="D61" s="50">
        <v>0</v>
      </c>
      <c r="E61" s="51" t="s">
        <v>98</v>
      </c>
      <c r="F61" s="74">
        <v>1626.11</v>
      </c>
      <c r="G61" s="69">
        <f>(F61*Return!$G$15)*Return!$F$17</f>
        <v>137.40264275694</v>
      </c>
      <c r="H61" s="69">
        <f>(F61*'Tax and Depreciation'!$E$7)+(F61*'Tax and Depreciation'!$E$9*0.3)+'Tax and Depreciation'!$E$11</f>
        <v>20.646577985</v>
      </c>
      <c r="I61" s="70"/>
      <c r="J61" s="70"/>
      <c r="K61" s="70"/>
      <c r="L61" s="70"/>
      <c r="M61" s="69">
        <f>SUM(H61:L61)*'Tax and Depreciation'!$E$13</f>
        <v>21.061780668278352</v>
      </c>
      <c r="N61" s="69">
        <f t="shared" si="4"/>
        <v>158.52000000000001</v>
      </c>
      <c r="O61" s="69">
        <f t="shared" si="5"/>
        <v>13.21</v>
      </c>
      <c r="P61" s="61"/>
      <c r="Q61" s="68"/>
    </row>
    <row r="62" spans="1:18" ht="27.75" x14ac:dyDescent="0.3">
      <c r="A62" s="39">
        <f t="shared" si="2"/>
        <v>55</v>
      </c>
      <c r="B62" s="48" t="s">
        <v>44</v>
      </c>
      <c r="C62" s="49">
        <v>342</v>
      </c>
      <c r="D62" s="50">
        <v>0</v>
      </c>
      <c r="E62" s="51" t="s">
        <v>99</v>
      </c>
      <c r="F62" s="74">
        <v>1882.12</v>
      </c>
      <c r="G62" s="69">
        <f>(F62*Return!$G$15)*Return!$F$17</f>
        <v>159.03491275848</v>
      </c>
      <c r="H62" s="69">
        <f>(F62*'Tax and Depreciation'!$E$7)+(F62*'Tax and Depreciation'!$E$9*0.3)+'Tax and Depreciation'!$E$11</f>
        <v>23.734954620000003</v>
      </c>
      <c r="I62" s="70"/>
      <c r="J62" s="70"/>
      <c r="K62" s="70"/>
      <c r="L62" s="70"/>
      <c r="M62" s="69">
        <f>SUM(H62:L62)*'Tax and Depreciation'!$E$13</f>
        <v>24.212264557408204</v>
      </c>
      <c r="N62" s="69">
        <f t="shared" ref="N62" si="8">ROUND((G62+M62)/12,2)*12</f>
        <v>183.24</v>
      </c>
      <c r="O62" s="69">
        <f t="shared" ref="O62" si="9">N62/12</f>
        <v>15.270000000000001</v>
      </c>
      <c r="P62" s="61"/>
      <c r="Q62" s="68"/>
    </row>
    <row r="63" spans="1:18" ht="27.75" x14ac:dyDescent="0.3">
      <c r="A63" s="39">
        <f t="shared" si="2"/>
        <v>56</v>
      </c>
      <c r="B63" s="48" t="s">
        <v>44</v>
      </c>
      <c r="C63" s="49">
        <v>343</v>
      </c>
      <c r="D63" s="50">
        <v>0</v>
      </c>
      <c r="E63" s="51" t="s">
        <v>100</v>
      </c>
      <c r="F63" s="74">
        <v>1651.96</v>
      </c>
      <c r="G63" s="69">
        <f>(F63*Return!$G$15)*Return!$F$17</f>
        <v>139.58690969784001</v>
      </c>
      <c r="H63" s="69">
        <f>(F63*'Tax and Depreciation'!$E$7)+(F63*'Tax and Depreciation'!$E$9*0.3)+'Tax and Depreciation'!$E$11</f>
        <v>20.958419460000002</v>
      </c>
      <c r="I63" s="70"/>
      <c r="J63" s="70"/>
      <c r="K63" s="70"/>
      <c r="L63" s="70"/>
      <c r="M63" s="69">
        <f>SUM(H63:L63)*'Tax and Depreciation'!$E$13</f>
        <v>21.379893275340603</v>
      </c>
      <c r="N63" s="69">
        <f t="shared" ref="N63:N69" si="10">ROUND((G63+M63)/12,2)*12</f>
        <v>160.92000000000002</v>
      </c>
      <c r="O63" s="69">
        <f t="shared" ref="O63:O69" si="11">N63/12</f>
        <v>13.410000000000002</v>
      </c>
      <c r="P63" s="61"/>
      <c r="Q63" s="68"/>
    </row>
    <row r="64" spans="1:18" ht="27.75" x14ac:dyDescent="0.3">
      <c r="A64" s="39">
        <f t="shared" si="2"/>
        <v>57</v>
      </c>
      <c r="B64" s="48" t="s">
        <v>44</v>
      </c>
      <c r="C64" s="49">
        <v>344</v>
      </c>
      <c r="D64" s="50">
        <v>0</v>
      </c>
      <c r="E64" s="51" t="s">
        <v>101</v>
      </c>
      <c r="F64" s="74">
        <v>1419.55</v>
      </c>
      <c r="G64" s="69">
        <f>(F64*Return!$G$15)*Return!$F$17</f>
        <v>119.9487866907</v>
      </c>
      <c r="H64" s="69">
        <f>(F64*'Tax and Depreciation'!$E$7)+(F64*'Tax and Depreciation'!$E$9*0.3)+'Tax and Depreciation'!$E$11</f>
        <v>18.154741424999997</v>
      </c>
      <c r="I64" s="70"/>
      <c r="J64" s="70"/>
      <c r="K64" s="70"/>
      <c r="L64" s="70"/>
      <c r="M64" s="69">
        <f>SUM(H64:L64)*'Tax and Depreciation'!$E$13</f>
        <v>18.519833275056747</v>
      </c>
      <c r="N64" s="69">
        <f t="shared" si="10"/>
        <v>138.47999999999999</v>
      </c>
      <c r="O64" s="69">
        <f t="shared" si="11"/>
        <v>11.54</v>
      </c>
      <c r="P64" s="61"/>
      <c r="Q64" s="68"/>
    </row>
    <row r="65" spans="1:17" ht="27.75" x14ac:dyDescent="0.3">
      <c r="A65" s="39">
        <f t="shared" si="2"/>
        <v>58</v>
      </c>
      <c r="B65" s="48" t="s">
        <v>44</v>
      </c>
      <c r="C65" s="49">
        <v>354</v>
      </c>
      <c r="D65" s="50">
        <v>0</v>
      </c>
      <c r="E65" s="51" t="s">
        <v>102</v>
      </c>
      <c r="F65" s="74">
        <v>2012.4</v>
      </c>
      <c r="G65" s="69">
        <f>(F65*Return!$G$15)*Return!$F$17</f>
        <v>170.04328014960001</v>
      </c>
      <c r="H65" s="69">
        <f>(F65*'Tax and Depreciation'!$E$7)+(F65*'Tax and Depreciation'!$E$9*0.3)+'Tax and Depreciation'!$E$11</f>
        <v>25.306587399999998</v>
      </c>
      <c r="I65" s="70"/>
      <c r="J65" s="70"/>
      <c r="K65" s="70"/>
      <c r="L65" s="70"/>
      <c r="M65" s="69">
        <f>SUM(H65:L65)*'Tax and Depreciation'!$E$13</f>
        <v>25.815502872614001</v>
      </c>
      <c r="N65" s="69">
        <f t="shared" si="10"/>
        <v>195.84</v>
      </c>
      <c r="O65" s="69">
        <f t="shared" si="11"/>
        <v>16.32</v>
      </c>
      <c r="P65" s="61"/>
      <c r="Q65" s="68"/>
    </row>
    <row r="66" spans="1:17" ht="27.75" x14ac:dyDescent="0.3">
      <c r="A66" s="39">
        <f t="shared" si="2"/>
        <v>59</v>
      </c>
      <c r="B66" s="48" t="s">
        <v>44</v>
      </c>
      <c r="C66" s="49">
        <v>355</v>
      </c>
      <c r="D66" s="50">
        <v>0</v>
      </c>
      <c r="E66" s="51" t="s">
        <v>103</v>
      </c>
      <c r="F66" s="74">
        <v>1116.8</v>
      </c>
      <c r="G66" s="69">
        <f>(F66*Return!$G$15)*Return!$F$17</f>
        <v>94.3670916672</v>
      </c>
      <c r="H66" s="69">
        <f>(F66*'Tax and Depreciation'!$E$7)+(F66*'Tax and Depreciation'!$E$9*0.3)+'Tax and Depreciation'!$E$11</f>
        <v>14.502516799999999</v>
      </c>
      <c r="I66" s="70"/>
      <c r="J66" s="70"/>
      <c r="K66" s="70"/>
      <c r="L66" s="70"/>
      <c r="M66" s="69">
        <f>SUM(H66:L66)*'Tax and Depreciation'!$E$13</f>
        <v>14.794162412847999</v>
      </c>
      <c r="N66" s="69">
        <f t="shared" si="10"/>
        <v>109.19999999999999</v>
      </c>
      <c r="O66" s="69">
        <f t="shared" si="11"/>
        <v>9.1</v>
      </c>
      <c r="P66" s="61"/>
      <c r="Q66" s="68"/>
    </row>
    <row r="67" spans="1:17" ht="27.75" x14ac:dyDescent="0.3">
      <c r="A67" s="39">
        <f t="shared" si="2"/>
        <v>60</v>
      </c>
      <c r="B67" s="48" t="s">
        <v>44</v>
      </c>
      <c r="C67" s="49">
        <v>369</v>
      </c>
      <c r="D67" s="50">
        <v>0</v>
      </c>
      <c r="E67" s="51" t="s">
        <v>104</v>
      </c>
      <c r="F67" s="74">
        <v>2196.31</v>
      </c>
      <c r="G67" s="69">
        <f>(F67*Return!$G$15)*Return!$F$17</f>
        <v>185.58326208774002</v>
      </c>
      <c r="H67" s="69">
        <f>(F67*'Tax and Depreciation'!$E$7)+(F67*'Tax and Depreciation'!$E$9*0.3)+'Tax and Depreciation'!$E$11</f>
        <v>27.525185685</v>
      </c>
      <c r="I67" s="70"/>
      <c r="J67" s="70"/>
      <c r="K67" s="70"/>
      <c r="L67" s="70"/>
      <c r="M67" s="69">
        <f>SUM(H67:L67)*'Tax and Depreciation'!$E$13</f>
        <v>28.078717169125351</v>
      </c>
      <c r="N67" s="69">
        <f t="shared" si="10"/>
        <v>213.71999999999997</v>
      </c>
      <c r="O67" s="69">
        <f t="shared" si="11"/>
        <v>17.809999999999999</v>
      </c>
      <c r="P67" s="61"/>
      <c r="Q67" s="68"/>
    </row>
    <row r="68" spans="1:17" ht="27.75" x14ac:dyDescent="0.3">
      <c r="A68" s="39">
        <f t="shared" si="2"/>
        <v>61</v>
      </c>
      <c r="B68" s="48" t="s">
        <v>44</v>
      </c>
      <c r="C68" s="49">
        <v>370</v>
      </c>
      <c r="D68" s="50">
        <v>0</v>
      </c>
      <c r="E68" s="51" t="s">
        <v>105</v>
      </c>
      <c r="F68" s="74">
        <v>1300.71</v>
      </c>
      <c r="G68" s="69">
        <f>(F68*Return!$G$15)*Return!$F$17</f>
        <v>109.90707360534</v>
      </c>
      <c r="H68" s="69">
        <f>(F68*'Tax and Depreciation'!$E$7)+(F68*'Tax and Depreciation'!$E$9*0.3)+'Tax and Depreciation'!$E$11</f>
        <v>16.721115085000001</v>
      </c>
      <c r="I68" s="70"/>
      <c r="J68" s="70"/>
      <c r="K68" s="70"/>
      <c r="L68" s="70"/>
      <c r="M68" s="69">
        <f>SUM(H68:L68)*'Tax and Depreciation'!$E$13</f>
        <v>17.057376709359353</v>
      </c>
      <c r="N68" s="69">
        <f t="shared" si="10"/>
        <v>126.96000000000001</v>
      </c>
      <c r="O68" s="69">
        <f t="shared" si="11"/>
        <v>10.58</v>
      </c>
      <c r="P68" s="61"/>
    </row>
    <row r="69" spans="1:17" ht="27.75" x14ac:dyDescent="0.3">
      <c r="A69" s="39">
        <f t="shared" si="2"/>
        <v>62</v>
      </c>
      <c r="B69" s="48" t="s">
        <v>44</v>
      </c>
      <c r="C69" s="49">
        <v>378</v>
      </c>
      <c r="D69" s="50">
        <v>0</v>
      </c>
      <c r="E69" s="51" t="s">
        <v>106</v>
      </c>
      <c r="F69" s="74">
        <v>1199.48</v>
      </c>
      <c r="G69" s="69">
        <f>(F69*Return!$G$15)*Return!$F$17</f>
        <v>101.35336596792001</v>
      </c>
      <c r="H69" s="69">
        <f>(F69*'Tax and Depreciation'!$E$7)+(F69*'Tax and Depreciation'!$E$9*0.3)+'Tax and Depreciation'!$E$11</f>
        <v>15.49992698</v>
      </c>
      <c r="I69" s="70"/>
      <c r="J69" s="70"/>
      <c r="K69" s="70"/>
      <c r="L69" s="70"/>
      <c r="M69" s="69">
        <f>SUM(H69:L69)*'Tax and Depreciation'!$E$13</f>
        <v>15.811630511567801</v>
      </c>
      <c r="N69" s="69">
        <f t="shared" si="10"/>
        <v>117.12</v>
      </c>
      <c r="O69" s="69">
        <f t="shared" si="11"/>
        <v>9.76</v>
      </c>
      <c r="P69" s="61"/>
    </row>
    <row r="70" spans="1:17" ht="6.95" customHeight="1" x14ac:dyDescent="0.3">
      <c r="A70" s="39"/>
      <c r="B70" s="48"/>
      <c r="C70" s="49"/>
      <c r="D70" s="50"/>
      <c r="E70" s="51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1"/>
    </row>
    <row r="71" spans="1:17" ht="9" customHeight="1" x14ac:dyDescent="0.3">
      <c r="B71" s="48"/>
      <c r="C71" s="49"/>
      <c r="D71" s="50"/>
      <c r="E71" s="51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1"/>
    </row>
    <row r="72" spans="1:17" x14ac:dyDescent="0.3">
      <c r="A72" s="39"/>
      <c r="B72" s="55" t="s">
        <v>107</v>
      </c>
      <c r="C72" s="53"/>
      <c r="D72" s="53"/>
      <c r="E72" s="53"/>
      <c r="F72" s="54"/>
      <c r="G72" s="54"/>
      <c r="H72" s="54"/>
      <c r="I72" s="54"/>
      <c r="J72" s="54"/>
      <c r="K72" s="60"/>
      <c r="L72" s="54"/>
      <c r="M72" s="54"/>
      <c r="N72" s="54"/>
      <c r="O72" s="54"/>
      <c r="P72" s="61"/>
    </row>
    <row r="73" spans="1:17" x14ac:dyDescent="0.3">
      <c r="A73" s="39">
        <v>1</v>
      </c>
      <c r="B73" s="52" t="s">
        <v>108</v>
      </c>
      <c r="C73" s="49">
        <v>212</v>
      </c>
      <c r="D73" s="50">
        <v>469</v>
      </c>
      <c r="E73" s="51" t="s">
        <v>109</v>
      </c>
      <c r="F73" s="69">
        <v>1438.09</v>
      </c>
      <c r="G73" s="69">
        <f>(F73*Return!$G$15)*Return!$F$17</f>
        <v>121.51537504986</v>
      </c>
      <c r="H73" s="69">
        <f>(F73*'Tax and Depreciation'!$F$7)+(F73*'Tax and Depreciation'!$F$9*0.3)+'Tax and Depreciation'!$F$11</f>
        <v>24.993612714999998</v>
      </c>
      <c r="I73" s="69">
        <f>3941*SUM('Fuel, Energy, Demand, Customer'!$E$27:$E$28)*(D73/1000)</f>
        <v>64.734408613258111</v>
      </c>
      <c r="J73" s="69">
        <f>'Fuel, Energy, Demand, Customer'!$E$26*D73</f>
        <v>72.988497792526829</v>
      </c>
      <c r="K73" s="69">
        <f>'Fuel, Energy, Demand, Customer'!$E$24</f>
        <v>64.20543597576895</v>
      </c>
      <c r="L73" s="69">
        <f>'O&amp;M'!$F$16</f>
        <v>45.14</v>
      </c>
      <c r="M73" s="69">
        <f>SUM(H73:L73)*'Tax and Depreciation'!$F$13</f>
        <v>277.53312101354561</v>
      </c>
      <c r="N73" s="69">
        <f>ROUND((G73+M73)/12,2)*12</f>
        <v>399</v>
      </c>
      <c r="O73" s="69">
        <f t="shared" ref="O73:O105" si="12">N73/12</f>
        <v>33.25</v>
      </c>
      <c r="P73" s="61"/>
      <c r="Q73" s="73"/>
    </row>
    <row r="74" spans="1:17" x14ac:dyDescent="0.3">
      <c r="A74" s="39">
        <f>A73+1</f>
        <v>2</v>
      </c>
      <c r="B74" s="52" t="s">
        <v>110</v>
      </c>
      <c r="C74" s="49">
        <v>213</v>
      </c>
      <c r="D74" s="50">
        <v>469</v>
      </c>
      <c r="E74" s="51" t="s">
        <v>111</v>
      </c>
      <c r="F74" s="69">
        <v>1057.73</v>
      </c>
      <c r="G74" s="69">
        <f>(F74*Return!$G$15)*Return!$F$17</f>
        <v>89.375809338420012</v>
      </c>
      <c r="H74" s="69">
        <f>(F74*'Tax and Depreciation'!$F$7)+(F74*'Tax and Depreciation'!$F$9*0.3)+'Tax and Depreciation'!$F$11</f>
        <v>18.655483855</v>
      </c>
      <c r="I74" s="69">
        <f>3941*SUM('Fuel, Energy, Demand, Customer'!$E$27:$E$28)*(D74/1000)</f>
        <v>64.734408613258111</v>
      </c>
      <c r="J74" s="69">
        <f>'Fuel, Energy, Demand, Customer'!$E$26*D74</f>
        <v>72.988497792526829</v>
      </c>
      <c r="K74" s="69">
        <f>'Fuel, Energy, Demand, Customer'!$E$24</f>
        <v>64.20543597576895</v>
      </c>
      <c r="L74" s="69">
        <f>'O&amp;M'!$F$16</f>
        <v>45.14</v>
      </c>
      <c r="M74" s="69">
        <f>SUM(H74:L74)*'Tax and Depreciation'!$F$13</f>
        <v>271.06753238217101</v>
      </c>
      <c r="N74" s="69">
        <f t="shared" ref="N74:N105" si="13">ROUND((G74+M74)/12,2)*12</f>
        <v>360.48</v>
      </c>
      <c r="O74" s="69">
        <f t="shared" si="12"/>
        <v>30.040000000000003</v>
      </c>
      <c r="P74" s="61"/>
      <c r="Q74" s="73"/>
    </row>
    <row r="75" spans="1:17" x14ac:dyDescent="0.3">
      <c r="A75" s="39">
        <f t="shared" ref="A75:A126" si="14">A74+1</f>
        <v>3</v>
      </c>
      <c r="B75" s="52" t="s">
        <v>110</v>
      </c>
      <c r="C75" s="49">
        <v>214</v>
      </c>
      <c r="D75" s="50">
        <v>469</v>
      </c>
      <c r="E75" s="51" t="s">
        <v>112</v>
      </c>
      <c r="F75" s="69">
        <v>2604.75</v>
      </c>
      <c r="G75" s="69">
        <f>(F75*Return!$G$15)*Return!$F$17</f>
        <v>220.09552473150001</v>
      </c>
      <c r="H75" s="69">
        <f>(F75*'Tax and Depreciation'!$F$7)+(F75*'Tax and Depreciation'!$F$9*0.3)+'Tax and Depreciation'!$F$11</f>
        <v>44.434251625000002</v>
      </c>
      <c r="I75" s="69">
        <f>3941*SUM('Fuel, Energy, Demand, Customer'!$E$27:$E$28)*(D75/1000)</f>
        <v>64.734408613258111</v>
      </c>
      <c r="J75" s="69">
        <f>'Fuel, Energy, Demand, Customer'!$E$26*D75</f>
        <v>72.988497792526829</v>
      </c>
      <c r="K75" s="69">
        <f>'Fuel, Energy, Demand, Customer'!$E$24</f>
        <v>64.20543597576895</v>
      </c>
      <c r="L75" s="69">
        <f>'O&amp;M'!$F$16</f>
        <v>45.14</v>
      </c>
      <c r="M75" s="69">
        <f>SUM(H75:L75)*'Tax and Depreciation'!$F$13</f>
        <v>297.36471117202575</v>
      </c>
      <c r="N75" s="69">
        <f t="shared" si="13"/>
        <v>517.43999999999994</v>
      </c>
      <c r="O75" s="69">
        <f t="shared" si="12"/>
        <v>43.12</v>
      </c>
      <c r="P75" s="61"/>
      <c r="Q75" s="73"/>
    </row>
    <row r="76" spans="1:17" x14ac:dyDescent="0.3">
      <c r="A76" s="39">
        <f t="shared" si="14"/>
        <v>4</v>
      </c>
      <c r="B76" s="52" t="s">
        <v>110</v>
      </c>
      <c r="C76" s="49">
        <v>215</v>
      </c>
      <c r="D76" s="50">
        <v>303</v>
      </c>
      <c r="E76" s="51" t="s">
        <v>113</v>
      </c>
      <c r="F76" s="69">
        <v>1426.32</v>
      </c>
      <c r="G76" s="69">
        <f>(F76*Return!$G$15)*Return!$F$17</f>
        <v>120.52083648528001</v>
      </c>
      <c r="H76" s="69">
        <f>(F76*'Tax and Depreciation'!$F$7)+(F76*'Tax and Depreciation'!$F$9*0.3)+'Tax and Depreciation'!$F$11</f>
        <v>24.797483319999998</v>
      </c>
      <c r="I76" s="69">
        <f>3941*SUM('Fuel, Energy, Demand, Customer'!$E$27:$E$28)*(D76/1000)</f>
        <v>41.822016652062274</v>
      </c>
      <c r="J76" s="69">
        <f>'Fuel, Energy, Demand, Customer'!$E$26*D76</f>
        <v>47.154615844638869</v>
      </c>
      <c r="K76" s="69">
        <f>'Fuel, Energy, Demand, Customer'!$E$24</f>
        <v>64.20543597576895</v>
      </c>
      <c r="L76" s="69">
        <f>'O&amp;M'!$F$16</f>
        <v>45.14</v>
      </c>
      <c r="M76" s="69">
        <f>SUM(H76:L76)*'Tax and Depreciation'!$F$13</f>
        <v>227.60648597901667</v>
      </c>
      <c r="N76" s="69">
        <f t="shared" si="13"/>
        <v>348.12</v>
      </c>
      <c r="O76" s="69">
        <f t="shared" si="12"/>
        <v>29.01</v>
      </c>
      <c r="P76" s="61"/>
      <c r="Q76" s="73"/>
    </row>
    <row r="77" spans="1:17" x14ac:dyDescent="0.3">
      <c r="A77" s="39">
        <f t="shared" si="14"/>
        <v>5</v>
      </c>
      <c r="B77" s="52" t="s">
        <v>110</v>
      </c>
      <c r="C77" s="49">
        <v>216</v>
      </c>
      <c r="D77" s="50">
        <v>303</v>
      </c>
      <c r="E77" s="51" t="s">
        <v>114</v>
      </c>
      <c r="F77" s="69">
        <v>1045.93</v>
      </c>
      <c r="G77" s="69">
        <f>(F77*Return!$G$15)*Return!$F$17</f>
        <v>88.378735841220006</v>
      </c>
      <c r="H77" s="69">
        <f>(F77*'Tax and Depreciation'!$F$7)+(F77*'Tax and Depreciation'!$F$9*0.3)+'Tax and Depreciation'!$F$11</f>
        <v>18.458854555000002</v>
      </c>
      <c r="I77" s="69">
        <f>3941*SUM('Fuel, Energy, Demand, Customer'!$E$27:$E$28)*(D77/1000)</f>
        <v>41.822016652062274</v>
      </c>
      <c r="J77" s="69">
        <f>'Fuel, Energy, Demand, Customer'!$E$26*D77</f>
        <v>47.154615844638869</v>
      </c>
      <c r="K77" s="69">
        <f>'Fuel, Energy, Demand, Customer'!$E$24</f>
        <v>64.20543597576895</v>
      </c>
      <c r="L77" s="69">
        <f>'O&amp;M'!$F$16</f>
        <v>45.14</v>
      </c>
      <c r="M77" s="69">
        <f>SUM(H77:L77)*'Tax and Depreciation'!$F$13</f>
        <v>221.1403873895525</v>
      </c>
      <c r="N77" s="69">
        <f t="shared" si="13"/>
        <v>309.48</v>
      </c>
      <c r="O77" s="69">
        <f t="shared" si="12"/>
        <v>25.790000000000003</v>
      </c>
      <c r="P77" s="61"/>
      <c r="Q77" s="73"/>
    </row>
    <row r="78" spans="1:17" x14ac:dyDescent="0.3">
      <c r="A78" s="39">
        <f t="shared" si="14"/>
        <v>6</v>
      </c>
      <c r="B78" s="52" t="s">
        <v>110</v>
      </c>
      <c r="C78" s="49">
        <v>217</v>
      </c>
      <c r="D78" s="50">
        <v>303</v>
      </c>
      <c r="E78" s="51" t="s">
        <v>115</v>
      </c>
      <c r="F78" s="69">
        <v>2592.96</v>
      </c>
      <c r="G78" s="69">
        <f>(F78*Return!$G$15)*Return!$F$17</f>
        <v>219.09929621184003</v>
      </c>
      <c r="H78" s="69">
        <f>(F78*'Tax and Depreciation'!$F$7)+(F78*'Tax and Depreciation'!$F$9*0.3)+'Tax and Depreciation'!$F$11</f>
        <v>44.237788960000003</v>
      </c>
      <c r="I78" s="69">
        <f>3941*SUM('Fuel, Energy, Demand, Customer'!$E$27:$E$28)*(D78/1000)</f>
        <v>41.822016652062274</v>
      </c>
      <c r="J78" s="69">
        <f>'Fuel, Energy, Demand, Customer'!$E$26*D78</f>
        <v>47.154615844638869</v>
      </c>
      <c r="K78" s="69">
        <f>'Fuel, Energy, Demand, Customer'!$E$24</f>
        <v>64.20543597576895</v>
      </c>
      <c r="L78" s="69">
        <f>'O&amp;M'!$F$16</f>
        <v>45.14</v>
      </c>
      <c r="M78" s="69">
        <f>SUM(H78:L78)*'Tax and Depreciation'!$F$13</f>
        <v>247.43773616543709</v>
      </c>
      <c r="N78" s="69">
        <f t="shared" si="13"/>
        <v>466.56000000000006</v>
      </c>
      <c r="O78" s="69">
        <f t="shared" si="12"/>
        <v>38.880000000000003</v>
      </c>
      <c r="P78" s="61"/>
      <c r="Q78" s="73"/>
    </row>
    <row r="79" spans="1:17" x14ac:dyDescent="0.3">
      <c r="A79" s="39">
        <f t="shared" si="14"/>
        <v>7</v>
      </c>
      <c r="B79" s="52" t="s">
        <v>110</v>
      </c>
      <c r="C79" s="49">
        <v>218</v>
      </c>
      <c r="D79" s="50">
        <v>186</v>
      </c>
      <c r="E79" s="51" t="s">
        <v>116</v>
      </c>
      <c r="F79" s="69">
        <v>1436.37</v>
      </c>
      <c r="G79" s="69">
        <f>(F79*Return!$G$15)*Return!$F$17</f>
        <v>121.37003891297999</v>
      </c>
      <c r="H79" s="69">
        <f>(F79*'Tax and Depreciation'!$F$7)+(F79*'Tax and Depreciation'!$F$9*0.3)+'Tax and Depreciation'!$F$11</f>
        <v>24.964951494999998</v>
      </c>
      <c r="I79" s="69">
        <f>3941*SUM('Fuel, Energy, Demand, Customer'!$E$27:$E$28)*(D79/1000)</f>
        <v>25.67292111314714</v>
      </c>
      <c r="J79" s="69">
        <f>'Fuel, Energy, Demand, Customer'!$E$26*D79</f>
        <v>28.94639784522386</v>
      </c>
      <c r="K79" s="69">
        <f>'Fuel, Energy, Demand, Customer'!$E$24</f>
        <v>64.20543597576895</v>
      </c>
      <c r="L79" s="69">
        <f>'O&amp;M'!$F$16</f>
        <v>45.14</v>
      </c>
      <c r="M79" s="69">
        <f>SUM(H79:L79)*'Tax and Depreciation'!$F$13</f>
        <v>192.72908282542994</v>
      </c>
      <c r="N79" s="69">
        <f t="shared" si="13"/>
        <v>314.04000000000002</v>
      </c>
      <c r="O79" s="69">
        <f t="shared" si="12"/>
        <v>26.17</v>
      </c>
      <c r="P79" s="61"/>
      <c r="Q79" s="73"/>
    </row>
    <row r="80" spans="1:17" x14ac:dyDescent="0.3">
      <c r="A80" s="39">
        <f t="shared" si="14"/>
        <v>8</v>
      </c>
      <c r="B80" s="52" t="s">
        <v>110</v>
      </c>
      <c r="C80" s="49">
        <v>219</v>
      </c>
      <c r="D80" s="50">
        <v>186</v>
      </c>
      <c r="E80" s="51" t="s">
        <v>117</v>
      </c>
      <c r="F80" s="69">
        <v>1055.98</v>
      </c>
      <c r="G80" s="69">
        <f>(F80*Return!$G$15)*Return!$F$17</f>
        <v>89.227938268920013</v>
      </c>
      <c r="H80" s="69">
        <f>(F80*'Tax and Depreciation'!$F$7)+(F80*'Tax and Depreciation'!$F$9*0.3)+'Tax and Depreciation'!$F$11</f>
        <v>18.626322730000002</v>
      </c>
      <c r="I80" s="69">
        <f>3941*SUM('Fuel, Energy, Demand, Customer'!$E$27:$E$28)*(D80/1000)</f>
        <v>25.67292111314714</v>
      </c>
      <c r="J80" s="69">
        <f>'Fuel, Energy, Demand, Customer'!$E$26*D80</f>
        <v>28.94639784522386</v>
      </c>
      <c r="K80" s="69">
        <f>'Fuel, Energy, Demand, Customer'!$E$24</f>
        <v>64.20543597576895</v>
      </c>
      <c r="L80" s="69">
        <f>'O&amp;M'!$F$16</f>
        <v>45.14</v>
      </c>
      <c r="M80" s="69">
        <f>SUM(H80:L80)*'Tax and Depreciation'!$F$13</f>
        <v>186.26298423596583</v>
      </c>
      <c r="N80" s="69">
        <f t="shared" si="13"/>
        <v>275.52</v>
      </c>
      <c r="O80" s="69">
        <f t="shared" si="12"/>
        <v>22.959999999999997</v>
      </c>
      <c r="P80" s="61"/>
      <c r="Q80" s="73"/>
    </row>
    <row r="81" spans="1:17" x14ac:dyDescent="0.3">
      <c r="A81" s="39">
        <f t="shared" si="14"/>
        <v>9</v>
      </c>
      <c r="B81" s="52" t="s">
        <v>110</v>
      </c>
      <c r="C81" s="49">
        <v>220</v>
      </c>
      <c r="D81" s="50">
        <v>186</v>
      </c>
      <c r="E81" s="51" t="s">
        <v>118</v>
      </c>
      <c r="F81" s="69">
        <v>2603.0100000000002</v>
      </c>
      <c r="G81" s="69">
        <f>(F81*Return!$G$15)*Return!$F$17</f>
        <v>219.94849863954002</v>
      </c>
      <c r="H81" s="69">
        <f>(F81*'Tax and Depreciation'!$F$7)+(F81*'Tax and Depreciation'!$F$9*0.3)+'Tax and Depreciation'!$F$11</f>
        <v>44.405257134999999</v>
      </c>
      <c r="I81" s="69">
        <f>3941*SUM('Fuel, Energy, Demand, Customer'!$E$27:$E$28)*(D81/1000)</f>
        <v>25.67292111314714</v>
      </c>
      <c r="J81" s="69">
        <f>'Fuel, Energy, Demand, Customer'!$E$26*D81</f>
        <v>28.94639784522386</v>
      </c>
      <c r="K81" s="69">
        <f>'Fuel, Energy, Demand, Customer'!$E$24</f>
        <v>64.20543597576895</v>
      </c>
      <c r="L81" s="69">
        <f>'O&amp;M'!$F$16</f>
        <v>45.14</v>
      </c>
      <c r="M81" s="69">
        <f>SUM(H81:L81)*'Tax and Depreciation'!$F$13</f>
        <v>212.56033301185036</v>
      </c>
      <c r="N81" s="69">
        <f t="shared" si="13"/>
        <v>432.48</v>
      </c>
      <c r="O81" s="69">
        <f t="shared" si="12"/>
        <v>36.04</v>
      </c>
      <c r="P81" s="61"/>
      <c r="Q81" s="73"/>
    </row>
    <row r="82" spans="1:17" x14ac:dyDescent="0.3">
      <c r="A82" s="39">
        <f t="shared" si="14"/>
        <v>10</v>
      </c>
      <c r="B82" s="52" t="s">
        <v>110</v>
      </c>
      <c r="C82" s="49">
        <v>221</v>
      </c>
      <c r="D82" s="50">
        <v>123</v>
      </c>
      <c r="E82" s="51" t="s">
        <v>119</v>
      </c>
      <c r="F82" s="69">
        <v>1381.39</v>
      </c>
      <c r="G82" s="69">
        <f>(F82*Return!$G$15)*Return!$F$17</f>
        <v>116.72435239806002</v>
      </c>
      <c r="H82" s="69">
        <f>(F82*'Tax and Depreciation'!$F$7)+(F82*'Tax and Depreciation'!$F$9*0.3)+'Tax and Depreciation'!$F$11</f>
        <v>24.048792265000003</v>
      </c>
      <c r="I82" s="69">
        <f>3941*SUM('Fuel, Energy, Demand, Customer'!$E$27:$E$28)*(D82/1000)</f>
        <v>16.977254284500528</v>
      </c>
      <c r="J82" s="69">
        <f>'Fuel, Energy, Demand, Customer'!$E$26*D82</f>
        <v>19.14197276861578</v>
      </c>
      <c r="K82" s="69">
        <f>'Fuel, Energy, Demand, Customer'!$E$24</f>
        <v>64.20543597576895</v>
      </c>
      <c r="L82" s="69">
        <f>'O&amp;M'!$F$16</f>
        <v>45.14</v>
      </c>
      <c r="M82" s="69">
        <f>SUM(H82:L82)*'Tax and Depreciation'!$F$13</f>
        <v>172.92237087984532</v>
      </c>
      <c r="N82" s="69">
        <f t="shared" si="13"/>
        <v>289.68</v>
      </c>
      <c r="O82" s="69">
        <f t="shared" si="12"/>
        <v>24.14</v>
      </c>
      <c r="P82" s="61"/>
      <c r="Q82" s="73"/>
    </row>
    <row r="83" spans="1:17" x14ac:dyDescent="0.3">
      <c r="A83" s="39">
        <f t="shared" si="14"/>
        <v>11</v>
      </c>
      <c r="B83" s="52" t="s">
        <v>110</v>
      </c>
      <c r="C83" s="49">
        <v>222</v>
      </c>
      <c r="D83" s="50">
        <v>123</v>
      </c>
      <c r="E83" s="51" t="s">
        <v>120</v>
      </c>
      <c r="F83" s="69">
        <v>1001.01</v>
      </c>
      <c r="G83" s="69">
        <f>(F83*Return!$G$15)*Return!$F$17</f>
        <v>84.583096731539996</v>
      </c>
      <c r="H83" s="69">
        <f>(F83*'Tax and Depreciation'!$F$7)+(F83*'Tax and Depreciation'!$F$9*0.3)+'Tax and Depreciation'!$F$11</f>
        <v>17.710330135</v>
      </c>
      <c r="I83" s="69">
        <f>3941*SUM('Fuel, Energy, Demand, Customer'!$E$27:$E$28)*(D83/1000)</f>
        <v>16.977254284500528</v>
      </c>
      <c r="J83" s="69">
        <f>'Fuel, Energy, Demand, Customer'!$E$26*D83</f>
        <v>19.14197276861578</v>
      </c>
      <c r="K83" s="69">
        <f>'Fuel, Energy, Demand, Customer'!$E$24</f>
        <v>64.20543597576895</v>
      </c>
      <c r="L83" s="69">
        <f>'O&amp;M'!$F$16</f>
        <v>45.14</v>
      </c>
      <c r="M83" s="69">
        <f>SUM(H83:L83)*'Tax and Depreciation'!$F$13</f>
        <v>166.45644227641097</v>
      </c>
      <c r="N83" s="69">
        <f t="shared" si="13"/>
        <v>251.04000000000002</v>
      </c>
      <c r="O83" s="69">
        <f t="shared" si="12"/>
        <v>20.92</v>
      </c>
      <c r="P83" s="61"/>
      <c r="Q83" s="73"/>
    </row>
    <row r="84" spans="1:17" x14ac:dyDescent="0.3">
      <c r="A84" s="39">
        <f t="shared" si="14"/>
        <v>12</v>
      </c>
      <c r="B84" s="52" t="s">
        <v>110</v>
      </c>
      <c r="C84" s="49">
        <v>223</v>
      </c>
      <c r="D84" s="50">
        <v>123</v>
      </c>
      <c r="E84" s="51" t="s">
        <v>121</v>
      </c>
      <c r="F84" s="69">
        <v>2548.04</v>
      </c>
      <c r="G84" s="69">
        <f>(F84*Return!$G$15)*Return!$F$17</f>
        <v>215.30365710216003</v>
      </c>
      <c r="H84" s="69">
        <f>(F84*'Tax and Depreciation'!$F$7)+(F84*'Tax and Depreciation'!$F$9*0.3)+'Tax and Depreciation'!$F$11</f>
        <v>43.489264539999994</v>
      </c>
      <c r="I84" s="69">
        <f>3941*SUM('Fuel, Energy, Demand, Customer'!$E$27:$E$28)*(D84/1000)</f>
        <v>16.977254284500528</v>
      </c>
      <c r="J84" s="69">
        <f>'Fuel, Energy, Demand, Customer'!$E$26*D84</f>
        <v>19.14197276861578</v>
      </c>
      <c r="K84" s="69">
        <f>'Fuel, Energy, Demand, Customer'!$E$24</f>
        <v>64.20543597576895</v>
      </c>
      <c r="L84" s="69">
        <f>'O&amp;M'!$F$16</f>
        <v>45.14</v>
      </c>
      <c r="M84" s="69">
        <f>SUM(H84:L84)*'Tax and Depreciation'!$F$13</f>
        <v>192.75379105229555</v>
      </c>
      <c r="N84" s="69">
        <f t="shared" si="13"/>
        <v>408</v>
      </c>
      <c r="O84" s="69">
        <f t="shared" si="12"/>
        <v>34</v>
      </c>
      <c r="P84" s="61"/>
      <c r="Q84" s="73"/>
    </row>
    <row r="85" spans="1:17" x14ac:dyDescent="0.3">
      <c r="A85" s="39">
        <f t="shared" si="14"/>
        <v>13</v>
      </c>
      <c r="B85" s="52" t="s">
        <v>110</v>
      </c>
      <c r="C85" s="49">
        <v>224</v>
      </c>
      <c r="D85" s="50">
        <v>123</v>
      </c>
      <c r="E85" s="51" t="s">
        <v>122</v>
      </c>
      <c r="F85" s="69">
        <v>1264.3</v>
      </c>
      <c r="G85" s="69">
        <f>(F85*Return!$G$15)*Return!$F$17</f>
        <v>106.8305103822</v>
      </c>
      <c r="H85" s="69">
        <f>(F85*'Tax and Depreciation'!$F$7)+(F85*'Tax and Depreciation'!$F$9*0.3)+'Tax and Depreciation'!$F$11</f>
        <v>22.097663050000001</v>
      </c>
      <c r="I85" s="69">
        <f>3941*SUM('Fuel, Energy, Demand, Customer'!$E$27:$E$28)*(D85/1000)</f>
        <v>16.977254284500528</v>
      </c>
      <c r="J85" s="69">
        <f>'Fuel, Energy, Demand, Customer'!$E$26*D85</f>
        <v>19.14197276861578</v>
      </c>
      <c r="K85" s="69">
        <f>'Fuel, Energy, Demand, Customer'!$E$24</f>
        <v>64.20543597576895</v>
      </c>
      <c r="L85" s="69">
        <f>'O&amp;M'!$F$16</f>
        <v>45.14</v>
      </c>
      <c r="M85" s="69">
        <f>SUM(H85:L85)*'Tax and Depreciation'!$F$13</f>
        <v>170.93200445633164</v>
      </c>
      <c r="N85" s="69">
        <f t="shared" si="13"/>
        <v>277.79999999999995</v>
      </c>
      <c r="O85" s="69">
        <f t="shared" si="12"/>
        <v>23.149999999999995</v>
      </c>
      <c r="P85" s="61"/>
      <c r="Q85" s="73"/>
    </row>
    <row r="86" spans="1:17" x14ac:dyDescent="0.3">
      <c r="A86" s="39">
        <f t="shared" si="14"/>
        <v>14</v>
      </c>
      <c r="B86" s="52" t="s">
        <v>110</v>
      </c>
      <c r="C86" s="49">
        <v>225</v>
      </c>
      <c r="D86" s="50">
        <v>123</v>
      </c>
      <c r="E86" s="51" t="s">
        <v>123</v>
      </c>
      <c r="F86" s="69">
        <v>2192.29</v>
      </c>
      <c r="G86" s="69">
        <f>(F86*Return!$G$15)*Return!$F$17</f>
        <v>185.24358111666001</v>
      </c>
      <c r="H86" s="69">
        <f>(F86*'Tax and Depreciation'!$F$7)+(F86*'Tax and Depreciation'!$F$9*0.3)+'Tax and Depreciation'!$F$11</f>
        <v>37.561224414999998</v>
      </c>
      <c r="I86" s="69">
        <f>3941*SUM('Fuel, Energy, Demand, Customer'!$E$27:$E$28)*(D86/1000)</f>
        <v>16.977254284500528</v>
      </c>
      <c r="J86" s="69">
        <f>'Fuel, Energy, Demand, Customer'!$E$26*D86</f>
        <v>19.14197276861578</v>
      </c>
      <c r="K86" s="69">
        <f>'Fuel, Energy, Demand, Customer'!$E$24</f>
        <v>64.20543597576895</v>
      </c>
      <c r="L86" s="69">
        <f>'O&amp;M'!$F$16</f>
        <v>45.14</v>
      </c>
      <c r="M86" s="69">
        <f>SUM(H86:L86)*'Tax and Depreciation'!$F$13</f>
        <v>186.70653804038182</v>
      </c>
      <c r="N86" s="69">
        <f t="shared" si="13"/>
        <v>372</v>
      </c>
      <c r="O86" s="69">
        <f t="shared" si="12"/>
        <v>31</v>
      </c>
      <c r="P86" s="61"/>
      <c r="Q86" s="73"/>
    </row>
    <row r="87" spans="1:17" x14ac:dyDescent="0.3">
      <c r="A87" s="39">
        <f t="shared" si="14"/>
        <v>15</v>
      </c>
      <c r="B87" s="52" t="s">
        <v>110</v>
      </c>
      <c r="C87" s="49">
        <v>226</v>
      </c>
      <c r="D87" s="50">
        <v>186</v>
      </c>
      <c r="E87" s="51" t="s">
        <v>124</v>
      </c>
      <c r="F87" s="69">
        <v>1785.61</v>
      </c>
      <c r="G87" s="69">
        <f>(F87*Return!$G$15)*Return!$F$17</f>
        <v>150.88003451993998</v>
      </c>
      <c r="H87" s="69">
        <f>(F87*'Tax and Depreciation'!$F$7)+(F87*'Tax and Depreciation'!$F$9*0.3)+'Tax and Depreciation'!$F$11</f>
        <v>30.784512234999998</v>
      </c>
      <c r="I87" s="69">
        <f>3941*SUM('Fuel, Energy, Demand, Customer'!$E$27:$E$28)*(D87/1000)</f>
        <v>25.67292111314714</v>
      </c>
      <c r="J87" s="69">
        <f>'Fuel, Energy, Demand, Customer'!$E$26*D87</f>
        <v>28.94639784522386</v>
      </c>
      <c r="K87" s="69">
        <f>'Fuel, Energy, Demand, Customer'!$E$24</f>
        <v>64.20543597576895</v>
      </c>
      <c r="L87" s="69">
        <f>'O&amp;M'!$F$16</f>
        <v>45.14</v>
      </c>
      <c r="M87" s="69">
        <f>SUM(H87:L87)*'Tax and Depreciation'!$F$13</f>
        <v>198.66567493191138</v>
      </c>
      <c r="N87" s="69">
        <f t="shared" si="13"/>
        <v>349.56</v>
      </c>
      <c r="O87" s="69">
        <f t="shared" si="12"/>
        <v>29.13</v>
      </c>
      <c r="P87" s="61"/>
      <c r="Q87" s="73"/>
    </row>
    <row r="88" spans="1:17" x14ac:dyDescent="0.3">
      <c r="A88" s="39">
        <f t="shared" si="14"/>
        <v>16</v>
      </c>
      <c r="B88" s="52" t="s">
        <v>110</v>
      </c>
      <c r="C88" s="49">
        <v>227</v>
      </c>
      <c r="D88" s="50">
        <v>186</v>
      </c>
      <c r="E88" s="51" t="s">
        <v>125</v>
      </c>
      <c r="F88" s="69">
        <v>2188.08</v>
      </c>
      <c r="G88" s="69">
        <f>(F88*Return!$G$15)*Return!$F$17</f>
        <v>184.88784557232</v>
      </c>
      <c r="H88" s="69">
        <f>(F88*'Tax and Depreciation'!$F$7)+(F88*'Tax and Depreciation'!$F$9*0.3)+'Tax and Depreciation'!$F$11</f>
        <v>37.491071079999998</v>
      </c>
      <c r="I88" s="69">
        <f>3941*SUM('Fuel, Energy, Demand, Customer'!$E$27:$E$28)*(D88/1000)</f>
        <v>25.67292111314714</v>
      </c>
      <c r="J88" s="69">
        <f>'Fuel, Energy, Demand, Customer'!$E$26*D88</f>
        <v>28.94639784522386</v>
      </c>
      <c r="K88" s="69">
        <f>'Fuel, Energy, Demand, Customer'!$E$24</f>
        <v>64.20543597576895</v>
      </c>
      <c r="L88" s="69">
        <f>'O&amp;M'!$F$16</f>
        <v>45.14</v>
      </c>
      <c r="M88" s="69">
        <f>SUM(H88:L88)*'Tax and Depreciation'!$F$13</f>
        <v>205.50710267528427</v>
      </c>
      <c r="N88" s="69">
        <f t="shared" si="13"/>
        <v>390.36</v>
      </c>
      <c r="O88" s="69">
        <f t="shared" si="12"/>
        <v>32.53</v>
      </c>
      <c r="P88" s="61"/>
      <c r="Q88" s="73"/>
    </row>
    <row r="89" spans="1:17" x14ac:dyDescent="0.3">
      <c r="A89" s="39">
        <f t="shared" si="14"/>
        <v>17</v>
      </c>
      <c r="B89" s="52" t="s">
        <v>110</v>
      </c>
      <c r="C89" s="49">
        <v>232</v>
      </c>
      <c r="D89" s="50">
        <f>186+(123*4)</f>
        <v>678</v>
      </c>
      <c r="E89" s="51" t="s">
        <v>126</v>
      </c>
      <c r="F89" s="69">
        <v>5402.84</v>
      </c>
      <c r="G89" s="69">
        <f>(F89*Return!$G$15)*Return!$F$17</f>
        <v>456.52784522136011</v>
      </c>
      <c r="H89" s="69">
        <f>(F89*'Tax and Depreciation'!$F$7)+(F89*'Tax and Depreciation'!$F$9*0.3)+'Tax and Depreciation'!$F$11</f>
        <v>91.060224340000005</v>
      </c>
      <c r="I89" s="69">
        <f>3941*SUM('Fuel, Energy, Demand, Customer'!$E$27:$E$28)*(D89/1000)</f>
        <v>93.581938251149253</v>
      </c>
      <c r="J89" s="69">
        <f>'Fuel, Energy, Demand, Customer'!$E$26*D89</f>
        <v>105.51428891968698</v>
      </c>
      <c r="K89" s="69">
        <f>'Fuel, Energy, Demand, Customer'!$E$24</f>
        <v>64.20543597576895</v>
      </c>
      <c r="L89" s="69">
        <f>'O&amp;M'!$F$16</f>
        <v>45.14</v>
      </c>
      <c r="M89" s="69">
        <f>SUM(H89:L89)*'Tax and Depreciation'!$F$13</f>
        <v>407.53587044396079</v>
      </c>
      <c r="N89" s="69">
        <f t="shared" si="13"/>
        <v>864.12000000000012</v>
      </c>
      <c r="O89" s="69">
        <f t="shared" si="12"/>
        <v>72.010000000000005</v>
      </c>
      <c r="P89" s="61"/>
      <c r="Q89" s="73"/>
    </row>
    <row r="90" spans="1:17" x14ac:dyDescent="0.3">
      <c r="A90" s="39">
        <f t="shared" si="14"/>
        <v>18</v>
      </c>
      <c r="B90" s="52" t="s">
        <v>110</v>
      </c>
      <c r="C90" s="49">
        <v>233</v>
      </c>
      <c r="D90" s="50">
        <v>469</v>
      </c>
      <c r="E90" s="51" t="s">
        <v>127</v>
      </c>
      <c r="F90" s="69">
        <v>2840.35</v>
      </c>
      <c r="G90" s="69">
        <f>(F90*Return!$G$15)*Return!$F$17</f>
        <v>240.00319557390003</v>
      </c>
      <c r="H90" s="69">
        <f>(F90*'Tax and Depreciation'!$F$7)+(F90*'Tax and Depreciation'!$F$9*0.3)+'Tax and Depreciation'!$F$11</f>
        <v>48.360172224999999</v>
      </c>
      <c r="I90" s="69">
        <f>3941*SUM('Fuel, Energy, Demand, Customer'!$E$27:$E$28)*(D90/1000)</f>
        <v>64.734408613258111</v>
      </c>
      <c r="J90" s="69">
        <f>'Fuel, Energy, Demand, Customer'!$E$26*D90</f>
        <v>72.988497792526829</v>
      </c>
      <c r="K90" s="69">
        <f>'Fuel, Energy, Demand, Customer'!$E$24</f>
        <v>64.20543597576895</v>
      </c>
      <c r="L90" s="69">
        <f>'O&amp;M'!$F$16</f>
        <v>45.14</v>
      </c>
      <c r="M90" s="69">
        <f>SUM(H90:L90)*'Tax and Depreciation'!$F$13</f>
        <v>301.36958203529173</v>
      </c>
      <c r="N90" s="69">
        <f t="shared" si="13"/>
        <v>541.31999999999994</v>
      </c>
      <c r="O90" s="69">
        <f t="shared" si="12"/>
        <v>45.109999999999992</v>
      </c>
      <c r="P90" s="61"/>
      <c r="Q90" s="73"/>
    </row>
    <row r="91" spans="1:17" x14ac:dyDescent="0.3">
      <c r="A91" s="88">
        <f t="shared" si="14"/>
        <v>19</v>
      </c>
      <c r="B91" s="94" t="s">
        <v>110</v>
      </c>
      <c r="C91" s="90">
        <v>234</v>
      </c>
      <c r="D91" s="91">
        <v>469</v>
      </c>
      <c r="E91" s="92" t="s">
        <v>128</v>
      </c>
      <c r="F91" s="93">
        <v>486.75</v>
      </c>
      <c r="G91" s="93">
        <f>(F91*Return!$G$15)*Return!$F$17</f>
        <v>41.129281759500003</v>
      </c>
      <c r="H91" s="93">
        <f>(F91*'Tax and Depreciation'!$F$7)+(F91*'Tax and Depreciation'!$F$9*0.3)+'Tax and Depreciation'!$F$11</f>
        <v>9.1409586249999997</v>
      </c>
      <c r="I91" s="93">
        <f>3941*SUM('Fuel, Energy, Demand, Customer'!$E$27:$E$28)*(D91/1000)</f>
        <v>64.734408613258111</v>
      </c>
      <c r="J91" s="93">
        <f>'Fuel, Energy, Demand, Customer'!$E$26*D91</f>
        <v>72.988497792526829</v>
      </c>
      <c r="K91" s="93">
        <f>'Fuel, Energy, Demand, Customer'!$E$24</f>
        <v>64.20543597576895</v>
      </c>
      <c r="L91" s="93">
        <f>'O&amp;M'!$F$16</f>
        <v>45.14</v>
      </c>
      <c r="M91" s="93">
        <f>SUM(H91:L91)*'Tax and Depreciation'!$F$13</f>
        <v>261.36167004979575</v>
      </c>
      <c r="N91" s="93">
        <f t="shared" si="13"/>
        <v>302.52</v>
      </c>
      <c r="O91" s="93">
        <f t="shared" si="12"/>
        <v>25.209999999999997</v>
      </c>
      <c r="P91" s="61"/>
      <c r="Q91" s="73"/>
    </row>
    <row r="92" spans="1:17" x14ac:dyDescent="0.3">
      <c r="A92" s="39">
        <f t="shared" si="14"/>
        <v>20</v>
      </c>
      <c r="B92" s="52" t="s">
        <v>110</v>
      </c>
      <c r="C92" s="49">
        <v>235</v>
      </c>
      <c r="D92" s="50">
        <v>303</v>
      </c>
      <c r="E92" s="51" t="s">
        <v>129</v>
      </c>
      <c r="F92" s="69">
        <v>2918.39</v>
      </c>
      <c r="G92" s="69">
        <f>(F92*Return!$G$15)*Return!$F$17</f>
        <v>246.59740029606002</v>
      </c>
      <c r="H92" s="69">
        <f>(F92*'Tax and Depreciation'!$F$7)+(F92*'Tax and Depreciation'!$F$9*0.3)+'Tax and Depreciation'!$F$11</f>
        <v>49.660591764999992</v>
      </c>
      <c r="I92" s="69">
        <f>3941*SUM('Fuel, Energy, Demand, Customer'!$E$27:$E$28)*(D92/1000)</f>
        <v>41.822016652062274</v>
      </c>
      <c r="J92" s="69">
        <f>'Fuel, Energy, Demand, Customer'!$E$26*D92</f>
        <v>47.154615844638869</v>
      </c>
      <c r="K92" s="69">
        <f>'Fuel, Energy, Demand, Customer'!$E$24</f>
        <v>64.20543597576895</v>
      </c>
      <c r="L92" s="69">
        <f>'O&amp;M'!$F$16</f>
        <v>45.14</v>
      </c>
      <c r="M92" s="69">
        <f>SUM(H92:L92)*'Tax and Depreciation'!$F$13</f>
        <v>252.96959153484565</v>
      </c>
      <c r="N92" s="69">
        <f t="shared" si="13"/>
        <v>499.56000000000006</v>
      </c>
      <c r="O92" s="69">
        <f t="shared" si="12"/>
        <v>41.63</v>
      </c>
      <c r="P92" s="61"/>
      <c r="Q92" s="73"/>
    </row>
    <row r="93" spans="1:17" x14ac:dyDescent="0.3">
      <c r="A93" s="88">
        <f t="shared" si="14"/>
        <v>21</v>
      </c>
      <c r="B93" s="94" t="s">
        <v>110</v>
      </c>
      <c r="C93" s="90">
        <v>236</v>
      </c>
      <c r="D93" s="91">
        <v>303</v>
      </c>
      <c r="E93" s="92" t="s">
        <v>130</v>
      </c>
      <c r="F93" s="93">
        <v>474.14</v>
      </c>
      <c r="G93" s="93">
        <f>(F93*Return!$G$15)*Return!$F$17</f>
        <v>40.06376508156</v>
      </c>
      <c r="H93" s="93">
        <f>(F93*'Tax and Depreciation'!$F$7)+(F93*'Tax and Depreciation'!$F$9*0.3)+'Tax and Depreciation'!$F$11</f>
        <v>8.9308318900000003</v>
      </c>
      <c r="I93" s="93">
        <f>3941*SUM('Fuel, Energy, Demand, Customer'!$E$27:$E$28)*(D93/1000)</f>
        <v>41.822016652062274</v>
      </c>
      <c r="J93" s="93">
        <f>'Fuel, Energy, Demand, Customer'!$E$26*D93</f>
        <v>47.154615844638869</v>
      </c>
      <c r="K93" s="93">
        <f>'Fuel, Energy, Demand, Customer'!$E$24</f>
        <v>64.20543597576895</v>
      </c>
      <c r="L93" s="93">
        <f>'O&amp;M'!$F$16</f>
        <v>45.14</v>
      </c>
      <c r="M93" s="93">
        <f>SUM(H93:L93)*'Tax and Depreciation'!$F$13</f>
        <v>211.42075618875938</v>
      </c>
      <c r="N93" s="93">
        <f t="shared" si="13"/>
        <v>251.52</v>
      </c>
      <c r="O93" s="93">
        <f t="shared" si="12"/>
        <v>20.96</v>
      </c>
      <c r="P93" s="61"/>
      <c r="Q93" s="73"/>
    </row>
    <row r="94" spans="1:17" x14ac:dyDescent="0.3">
      <c r="A94" s="39">
        <f t="shared" si="14"/>
        <v>22</v>
      </c>
      <c r="B94" s="52" t="s">
        <v>110</v>
      </c>
      <c r="C94" s="49">
        <v>238</v>
      </c>
      <c r="D94" s="50">
        <v>123</v>
      </c>
      <c r="E94" s="51" t="s">
        <v>131</v>
      </c>
      <c r="F94" s="69">
        <v>1768.58</v>
      </c>
      <c r="G94" s="69">
        <f>(F94*Return!$G$15)*Return!$F$17</f>
        <v>149.44103776931999</v>
      </c>
      <c r="H94" s="69">
        <f>(F94*'Tax and Depreciation'!$F$7)+(F94*'Tax and Depreciation'!$F$9*0.3)+'Tax and Depreciation'!$F$11</f>
        <v>30.500732829999997</v>
      </c>
      <c r="I94" s="69">
        <f>3941*SUM('Fuel, Energy, Demand, Customer'!$E$27:$E$28)*(D94/1000)</f>
        <v>16.977254284500528</v>
      </c>
      <c r="J94" s="69">
        <f>'Fuel, Energy, Demand, Customer'!$E$26*D94</f>
        <v>19.14197276861578</v>
      </c>
      <c r="K94" s="69">
        <f>'Fuel, Energy, Demand, Customer'!$E$24</f>
        <v>64.20543597576895</v>
      </c>
      <c r="L94" s="69">
        <f>'O&amp;M'!$F$16</f>
        <v>45.14</v>
      </c>
      <c r="M94" s="69">
        <f>SUM(H94:L94)*'Tax and Depreciation'!$F$13</f>
        <v>179.50405996960745</v>
      </c>
      <c r="N94" s="69">
        <f t="shared" si="13"/>
        <v>328.92</v>
      </c>
      <c r="O94" s="69">
        <f t="shared" si="12"/>
        <v>27.41</v>
      </c>
      <c r="P94" s="61"/>
      <c r="Q94" s="73"/>
    </row>
    <row r="95" spans="1:17" x14ac:dyDescent="0.3">
      <c r="A95" s="39">
        <f t="shared" si="14"/>
        <v>23</v>
      </c>
      <c r="B95" s="52" t="s">
        <v>110</v>
      </c>
      <c r="C95" s="49">
        <v>239</v>
      </c>
      <c r="D95" s="50">
        <v>186</v>
      </c>
      <c r="E95" s="51" t="s">
        <v>132</v>
      </c>
      <c r="F95" s="69">
        <v>1862.59</v>
      </c>
      <c r="G95" s="69">
        <f>(F95*Return!$G$15)*Return!$F$17</f>
        <v>157.38467162286</v>
      </c>
      <c r="H95" s="69">
        <f>(F95*'Tax and Depreciation'!$F$7)+(F95*'Tax and Depreciation'!$F$9*0.3)+'Tax and Depreciation'!$F$11</f>
        <v>32.067268464999998</v>
      </c>
      <c r="I95" s="69">
        <f>3941*SUM('Fuel, Energy, Demand, Customer'!$E$27:$E$28)*(D95/1000)</f>
        <v>25.67292111314714</v>
      </c>
      <c r="J95" s="69">
        <f>'Fuel, Energy, Demand, Customer'!$E$26*D95</f>
        <v>28.94639784522386</v>
      </c>
      <c r="K95" s="69">
        <f>'Fuel, Energy, Demand, Customer'!$E$24</f>
        <v>64.20543597576895</v>
      </c>
      <c r="L95" s="69">
        <f>'O&amp;M'!$F$16</f>
        <v>45.14</v>
      </c>
      <c r="M95" s="69">
        <f>SUM(H95:L95)*'Tax and Depreciation'!$F$13</f>
        <v>199.97422738969664</v>
      </c>
      <c r="N95" s="69">
        <f t="shared" si="13"/>
        <v>357.36</v>
      </c>
      <c r="O95" s="69">
        <f t="shared" si="12"/>
        <v>29.78</v>
      </c>
      <c r="P95" s="61"/>
      <c r="Q95" s="73"/>
    </row>
    <row r="96" spans="1:17" x14ac:dyDescent="0.3">
      <c r="A96" s="39">
        <f t="shared" si="14"/>
        <v>24</v>
      </c>
      <c r="B96" s="52" t="s">
        <v>110</v>
      </c>
      <c r="C96" s="49">
        <v>240</v>
      </c>
      <c r="D96" s="50">
        <v>303</v>
      </c>
      <c r="E96" s="51" t="s">
        <v>133</v>
      </c>
      <c r="F96" s="69">
        <v>1852.53</v>
      </c>
      <c r="G96" s="69">
        <f>(F96*Return!$G$15)*Return!$F$17</f>
        <v>156.53462421762001</v>
      </c>
      <c r="H96" s="69">
        <f>(F96*'Tax and Depreciation'!$F$7)+(F96*'Tax and Depreciation'!$F$9*0.3)+'Tax and Depreciation'!$F$11</f>
        <v>31.899633655000002</v>
      </c>
      <c r="I96" s="69">
        <f>3941*SUM('Fuel, Energy, Demand, Customer'!$E$27:$E$28)*(D96/1000)</f>
        <v>41.822016652062274</v>
      </c>
      <c r="J96" s="69">
        <f>'Fuel, Energy, Demand, Customer'!$E$26*D96</f>
        <v>47.154615844638869</v>
      </c>
      <c r="K96" s="69">
        <f>'Fuel, Energy, Demand, Customer'!$E$24</f>
        <v>64.20543597576895</v>
      </c>
      <c r="L96" s="69">
        <f>'O&amp;M'!$F$16</f>
        <v>45.14</v>
      </c>
      <c r="M96" s="69">
        <f>SUM(H96:L96)*'Tax and Depreciation'!$F$13</f>
        <v>234.85146055725355</v>
      </c>
      <c r="N96" s="69">
        <f t="shared" si="13"/>
        <v>391.43999999999994</v>
      </c>
      <c r="O96" s="69">
        <f t="shared" si="12"/>
        <v>32.619999999999997</v>
      </c>
      <c r="P96" s="61"/>
      <c r="Q96" s="73"/>
    </row>
    <row r="97" spans="1:17" x14ac:dyDescent="0.3">
      <c r="A97" s="39">
        <f t="shared" si="14"/>
        <v>25</v>
      </c>
      <c r="B97" s="52" t="s">
        <v>110</v>
      </c>
      <c r="C97" s="49">
        <v>241</v>
      </c>
      <c r="D97" s="50">
        <v>469</v>
      </c>
      <c r="E97" s="51" t="s">
        <v>134</v>
      </c>
      <c r="F97" s="69">
        <v>1864.32</v>
      </c>
      <c r="G97" s="69">
        <f>(F97*Return!$G$15)*Return!$F$17</f>
        <v>157.53085273728001</v>
      </c>
      <c r="H97" s="69">
        <f>(F97*'Tax and Depreciation'!$F$7)+(F97*'Tax and Depreciation'!$F$9*0.3)+'Tax and Depreciation'!$F$11</f>
        <v>32.096096319999994</v>
      </c>
      <c r="I97" s="69">
        <f>3941*SUM('Fuel, Energy, Demand, Customer'!$E$27:$E$28)*(D97/1000)</f>
        <v>64.734408613258111</v>
      </c>
      <c r="J97" s="69">
        <f>'Fuel, Energy, Demand, Customer'!$E$26*D97</f>
        <v>72.988497792526829</v>
      </c>
      <c r="K97" s="69">
        <f>'Fuel, Energy, Demand, Customer'!$E$24</f>
        <v>64.20543597576895</v>
      </c>
      <c r="L97" s="69">
        <f>'O&amp;M'!$F$16</f>
        <v>45.14</v>
      </c>
      <c r="M97" s="69">
        <f>SUM(H97:L97)*'Tax and Depreciation'!$F$13</f>
        <v>284.77843556384215</v>
      </c>
      <c r="N97" s="69">
        <f t="shared" si="13"/>
        <v>442.32</v>
      </c>
      <c r="O97" s="69">
        <f t="shared" si="12"/>
        <v>36.86</v>
      </c>
      <c r="P97" s="61"/>
      <c r="Q97" s="73"/>
    </row>
    <row r="98" spans="1:17" x14ac:dyDescent="0.3">
      <c r="A98" s="39">
        <f t="shared" si="14"/>
        <v>26</v>
      </c>
      <c r="B98" s="52" t="s">
        <v>110</v>
      </c>
      <c r="C98" s="49">
        <v>245</v>
      </c>
      <c r="D98" s="50">
        <v>186</v>
      </c>
      <c r="E98" s="51" t="s">
        <v>135</v>
      </c>
      <c r="F98" s="69">
        <v>875.56</v>
      </c>
      <c r="G98" s="69">
        <f>(F98*Return!$G$15)*Return!$F$17</f>
        <v>73.982853492239997</v>
      </c>
      <c r="H98" s="69">
        <f>(F98*'Tax and Depreciation'!$F$7)+(F98*'Tax and Depreciation'!$F$9*0.3)+'Tax and Depreciation'!$F$11</f>
        <v>15.619894059999998</v>
      </c>
      <c r="I98" s="69">
        <f>3941*SUM('Fuel, Energy, Demand, Customer'!$E$27:$E$28)*(D98/1000)</f>
        <v>25.67292111314714</v>
      </c>
      <c r="J98" s="69">
        <f>'Fuel, Energy, Demand, Customer'!$E$26*D98</f>
        <v>28.94639784522386</v>
      </c>
      <c r="K98" s="69">
        <f>'Fuel, Energy, Demand, Customer'!$E$24</f>
        <v>64.20543597576895</v>
      </c>
      <c r="L98" s="69">
        <f>'O&amp;M'!$F$16</f>
        <v>45.14</v>
      </c>
      <c r="M98" s="69">
        <f>SUM(H98:L98)*'Tax and Depreciation'!$F$13</f>
        <v>183.19609628541212</v>
      </c>
      <c r="N98" s="69">
        <f t="shared" si="13"/>
        <v>257.15999999999997</v>
      </c>
      <c r="O98" s="69">
        <f t="shared" si="12"/>
        <v>21.429999999999996</v>
      </c>
      <c r="P98" s="61"/>
      <c r="Q98" s="73"/>
    </row>
    <row r="99" spans="1:17" x14ac:dyDescent="0.3">
      <c r="A99" s="39">
        <f t="shared" si="14"/>
        <v>27</v>
      </c>
      <c r="B99" s="52" t="s">
        <v>110</v>
      </c>
      <c r="C99" s="49">
        <v>246</v>
      </c>
      <c r="D99" s="50">
        <v>303</v>
      </c>
      <c r="E99" s="51" t="s">
        <v>136</v>
      </c>
      <c r="F99" s="69">
        <v>1815.03</v>
      </c>
      <c r="G99" s="69">
        <f>(F99*Return!$G$15)*Return!$F$17</f>
        <v>153.36595844262001</v>
      </c>
      <c r="H99" s="69">
        <f>(F99*'Tax and Depreciation'!$F$7)+(F99*'Tax and Depreciation'!$F$9*0.3)+'Tax and Depreciation'!$F$11</f>
        <v>31.274752405000001</v>
      </c>
      <c r="I99" s="69">
        <f>3941*SUM('Fuel, Energy, Demand, Customer'!$E$27:$E$28)*(D99/1000)</f>
        <v>41.822016652062274</v>
      </c>
      <c r="J99" s="69">
        <f>'Fuel, Energy, Demand, Customer'!$E$26*D99</f>
        <v>47.154615844638869</v>
      </c>
      <c r="K99" s="69">
        <f>'Fuel, Energy, Demand, Customer'!$E$24</f>
        <v>64.20543597576895</v>
      </c>
      <c r="L99" s="69">
        <f>'O&amp;M'!$F$16</f>
        <v>45.14</v>
      </c>
      <c r="M99" s="69">
        <f>SUM(H99:L99)*'Tax and Depreciation'!$F$13</f>
        <v>234.214012945316</v>
      </c>
      <c r="N99" s="69">
        <f t="shared" si="13"/>
        <v>387.59999999999997</v>
      </c>
      <c r="O99" s="69">
        <f t="shared" si="12"/>
        <v>32.299999999999997</v>
      </c>
      <c r="P99" s="61"/>
      <c r="Q99" s="73"/>
    </row>
    <row r="100" spans="1:17" x14ac:dyDescent="0.3">
      <c r="A100" s="39">
        <f t="shared" si="14"/>
        <v>28</v>
      </c>
      <c r="B100" s="52" t="s">
        <v>110</v>
      </c>
      <c r="C100" s="49">
        <v>248</v>
      </c>
      <c r="D100" s="50">
        <f>303*2</f>
        <v>606</v>
      </c>
      <c r="E100" s="51" t="s">
        <v>137</v>
      </c>
      <c r="F100" s="69">
        <v>2186.81</v>
      </c>
      <c r="G100" s="69">
        <f>(F100*Return!$G$15)*Return!$F$17</f>
        <v>184.78053342473999</v>
      </c>
      <c r="H100" s="69">
        <f>(F100*'Tax and Depreciation'!$F$7)+(F100*'Tax and Depreciation'!$F$9*0.3)+'Tax and Depreciation'!$F$11</f>
        <v>37.469908435000001</v>
      </c>
      <c r="I100" s="69">
        <f>3941*SUM('Fuel, Energy, Demand, Customer'!$E$27:$E$28)*(D100/1000)</f>
        <v>83.644033304124548</v>
      </c>
      <c r="J100" s="69">
        <f>'Fuel, Energy, Demand, Customer'!$E$26*D100</f>
        <v>94.309231689277738</v>
      </c>
      <c r="K100" s="69">
        <f>'Fuel, Energy, Demand, Customer'!$E$24</f>
        <v>64.20543597576895</v>
      </c>
      <c r="L100" s="69">
        <f>'O&amp;M'!$F$16</f>
        <v>45.14</v>
      </c>
      <c r="M100" s="69">
        <f>SUM(H100:L100)*'Tax and Depreciation'!$F$13</f>
        <v>331.29970613928913</v>
      </c>
      <c r="N100" s="69">
        <f t="shared" si="13"/>
        <v>516.12</v>
      </c>
      <c r="O100" s="69">
        <f t="shared" si="12"/>
        <v>43.01</v>
      </c>
      <c r="P100" s="61"/>
      <c r="Q100" s="73"/>
    </row>
    <row r="101" spans="1:17" x14ac:dyDescent="0.3">
      <c r="A101" s="39">
        <f t="shared" si="14"/>
        <v>29</v>
      </c>
      <c r="B101" s="52" t="s">
        <v>110</v>
      </c>
      <c r="C101" s="49">
        <v>250</v>
      </c>
      <c r="D101" s="50">
        <v>469</v>
      </c>
      <c r="E101" s="51" t="s">
        <v>138</v>
      </c>
      <c r="F101" s="69">
        <v>1200.1400000000001</v>
      </c>
      <c r="G101" s="69">
        <f>(F101*Return!$G$15)*Return!$F$17</f>
        <v>101.40913448556</v>
      </c>
      <c r="H101" s="69">
        <f>(F101*'Tax and Depreciation'!$F$7)+(F101*'Tax and Depreciation'!$F$9*0.3)+'Tax and Depreciation'!$F$11</f>
        <v>21.028532890000001</v>
      </c>
      <c r="I101" s="69">
        <f>8760*SUM('Fuel, Energy, Demand, Customer'!$E$27:$E$28)*(D101/1000)</f>
        <v>143.8907433271101</v>
      </c>
      <c r="J101" s="69">
        <f>'Fuel, Energy, Demand, Customer'!$E$26*D101</f>
        <v>72.988497792526829</v>
      </c>
      <c r="K101" s="69">
        <f>'Fuel, Energy, Demand, Customer'!$E$24</f>
        <v>64.20543597576895</v>
      </c>
      <c r="L101" s="69">
        <f>'O&amp;M'!$F$16</f>
        <v>45.14</v>
      </c>
      <c r="M101" s="69">
        <f>SUM(H101:L101)*'Tax and Depreciation'!$F$13</f>
        <v>354.23647203821241</v>
      </c>
      <c r="N101" s="69">
        <f t="shared" si="13"/>
        <v>455.64</v>
      </c>
      <c r="O101" s="69">
        <f t="shared" si="12"/>
        <v>37.97</v>
      </c>
      <c r="P101" s="61"/>
      <c r="Q101" s="73"/>
    </row>
    <row r="102" spans="1:17" x14ac:dyDescent="0.3">
      <c r="A102" s="39">
        <f t="shared" si="14"/>
        <v>30</v>
      </c>
      <c r="B102" s="52" t="s">
        <v>110</v>
      </c>
      <c r="C102" s="49">
        <v>251</v>
      </c>
      <c r="D102" s="50">
        <v>186</v>
      </c>
      <c r="E102" s="51" t="s">
        <v>139</v>
      </c>
      <c r="F102" s="69">
        <v>875.56</v>
      </c>
      <c r="G102" s="69">
        <f>(F102*Return!$G$15)*Return!$F$17</f>
        <v>73.982853492239997</v>
      </c>
      <c r="H102" s="69">
        <f>(F102*'Tax and Depreciation'!$F$7)+(F102*'Tax and Depreciation'!$F$9*0.3)+'Tax and Depreciation'!$F$11</f>
        <v>15.619894059999998</v>
      </c>
      <c r="I102" s="69">
        <f>8760*SUM('Fuel, Energy, Demand, Customer'!$E$27:$E$28)*(D102/1000)</f>
        <v>57.065412065762224</v>
      </c>
      <c r="J102" s="69">
        <f>'Fuel, Energy, Demand, Customer'!$E$26*D102</f>
        <v>28.94639784522386</v>
      </c>
      <c r="K102" s="69">
        <f>'Fuel, Energy, Demand, Customer'!$E$24</f>
        <v>64.20543597576895</v>
      </c>
      <c r="L102" s="69">
        <f>'O&amp;M'!$F$16</f>
        <v>45.14</v>
      </c>
      <c r="M102" s="69">
        <f>SUM(H102:L102)*'Tax and Depreciation'!$F$13</f>
        <v>215.21989023108426</v>
      </c>
      <c r="N102" s="69">
        <f t="shared" si="13"/>
        <v>289.20000000000005</v>
      </c>
      <c r="O102" s="69">
        <f t="shared" si="12"/>
        <v>24.100000000000005</v>
      </c>
      <c r="P102" s="61"/>
      <c r="Q102" s="73"/>
    </row>
    <row r="103" spans="1:17" x14ac:dyDescent="0.3">
      <c r="A103" s="39">
        <f t="shared" si="14"/>
        <v>31</v>
      </c>
      <c r="B103" s="52" t="s">
        <v>110</v>
      </c>
      <c r="C103" s="49">
        <v>265</v>
      </c>
      <c r="D103" s="50">
        <v>469</v>
      </c>
      <c r="E103" s="51" t="s">
        <v>140</v>
      </c>
      <c r="F103" s="69">
        <v>1833.23</v>
      </c>
      <c r="G103" s="69">
        <f>(F103*Return!$G$15)*Return!$F$17</f>
        <v>154.90381756542001</v>
      </c>
      <c r="H103" s="69">
        <f>(F103*'Tax and Depreciation'!$F$7)+(F103*'Tax and Depreciation'!$F$9*0.3)+'Tax and Depreciation'!$F$11</f>
        <v>31.578028105000001</v>
      </c>
      <c r="I103" s="69">
        <f>3941*SUM('Fuel, Energy, Demand, Customer'!$E$27:$E$28)*(D103/1000)</f>
        <v>64.734408613258111</v>
      </c>
      <c r="J103" s="69">
        <f>'Fuel, Energy, Demand, Customer'!$E$26*D103</f>
        <v>72.988497792526829</v>
      </c>
      <c r="K103" s="69">
        <f>'Fuel, Energy, Demand, Customer'!$E$24</f>
        <v>64.20543597576895</v>
      </c>
      <c r="L103" s="69">
        <f>'O&amp;M'!$F$16</f>
        <v>45.14</v>
      </c>
      <c r="M103" s="69">
        <f>SUM(H103:L103)*'Tax and Depreciation'!$F$13</f>
        <v>284.24994899703853</v>
      </c>
      <c r="N103" s="69">
        <f t="shared" si="13"/>
        <v>439.20000000000005</v>
      </c>
      <c r="O103" s="69">
        <f t="shared" si="12"/>
        <v>36.6</v>
      </c>
      <c r="P103" s="61"/>
      <c r="Q103" s="73"/>
    </row>
    <row r="104" spans="1:17" x14ac:dyDescent="0.3">
      <c r="A104" s="39">
        <f t="shared" si="14"/>
        <v>32</v>
      </c>
      <c r="B104" s="52" t="s">
        <v>110</v>
      </c>
      <c r="C104" s="49">
        <v>266</v>
      </c>
      <c r="D104" s="50">
        <f>469*2</f>
        <v>938</v>
      </c>
      <c r="E104" s="51" t="s">
        <v>141</v>
      </c>
      <c r="F104" s="69">
        <v>2223.21</v>
      </c>
      <c r="G104" s="69">
        <f>(F104*Return!$G$15)*Return!$F$17</f>
        <v>187.85625167034001</v>
      </c>
      <c r="H104" s="69">
        <f>(F104*'Tax and Depreciation'!$F$7)+(F104*'Tax and Depreciation'!$F$9*0.3)+'Tax and Depreciation'!$F$11</f>
        <v>38.076459835000001</v>
      </c>
      <c r="I104" s="69">
        <f>3941*SUM('Fuel, Energy, Demand, Customer'!$E$27:$E$28)*(D104/1000)</f>
        <v>129.46881722651622</v>
      </c>
      <c r="J104" s="69">
        <f>'Fuel, Energy, Demand, Customer'!$E$26*D104</f>
        <v>145.97699558505366</v>
      </c>
      <c r="K104" s="69">
        <f>'Fuel, Energy, Demand, Customer'!$E$24</f>
        <v>64.20543597576895</v>
      </c>
      <c r="L104" s="69">
        <f>'O&amp;M'!$F$16</f>
        <v>45.14</v>
      </c>
      <c r="M104" s="69">
        <f>SUM(H104:L104)*'Tax and Depreciation'!$F$13</f>
        <v>431.37157824273407</v>
      </c>
      <c r="N104" s="69">
        <f t="shared" si="13"/>
        <v>619.20000000000005</v>
      </c>
      <c r="O104" s="69">
        <f t="shared" si="12"/>
        <v>51.6</v>
      </c>
      <c r="P104" s="61"/>
      <c r="Q104" s="73"/>
    </row>
    <row r="105" spans="1:17" x14ac:dyDescent="0.3">
      <c r="A105" s="39">
        <f t="shared" si="14"/>
        <v>33</v>
      </c>
      <c r="B105" s="52" t="s">
        <v>110</v>
      </c>
      <c r="C105" s="49">
        <v>385</v>
      </c>
      <c r="D105" s="50">
        <v>186</v>
      </c>
      <c r="E105" s="51" t="s">
        <v>142</v>
      </c>
      <c r="F105" s="69">
        <v>2360.7600000000002</v>
      </c>
      <c r="G105" s="69">
        <f>(F105*Return!$G$15)*Return!$F$17</f>
        <v>199.47891773304005</v>
      </c>
      <c r="H105" s="69">
        <f>(F105*'Tax and Depreciation'!$F$7)+(F105*'Tax and Depreciation'!$F$9*0.3)+'Tax and Depreciation'!$F$11</f>
        <v>40.368524260000001</v>
      </c>
      <c r="I105" s="69">
        <f>3941*SUM('Fuel, Energy, Demand, Customer'!$E$27:$E$28)*(D105/1000)</f>
        <v>25.67292111314714</v>
      </c>
      <c r="J105" s="69">
        <f>'Fuel, Energy, Demand, Customer'!$E$26*D105</f>
        <v>28.94639784522386</v>
      </c>
      <c r="K105" s="69">
        <f>'Fuel, Energy, Demand, Customer'!$E$24</f>
        <v>64.20543597576895</v>
      </c>
      <c r="L105" s="69">
        <f>'O&amp;M'!$F$16</f>
        <v>45.14</v>
      </c>
      <c r="M105" s="69">
        <f>SUM(H105:L105)*'Tax and Depreciation'!$F$13</f>
        <v>208.44242143873413</v>
      </c>
      <c r="N105" s="69">
        <f t="shared" si="13"/>
        <v>407.88</v>
      </c>
      <c r="O105" s="69">
        <f t="shared" si="12"/>
        <v>33.99</v>
      </c>
      <c r="P105" s="61"/>
      <c r="Q105" s="73"/>
    </row>
    <row r="106" spans="1:17" x14ac:dyDescent="0.3">
      <c r="A106" s="39">
        <f t="shared" si="14"/>
        <v>34</v>
      </c>
      <c r="B106" s="52" t="s">
        <v>110</v>
      </c>
      <c r="C106" s="49">
        <v>200</v>
      </c>
      <c r="D106" s="50">
        <v>47</v>
      </c>
      <c r="E106" s="51" t="s">
        <v>88</v>
      </c>
      <c r="F106" s="69">
        <v>649.6</v>
      </c>
      <c r="G106" s="69">
        <f>(F106*Return!$G$15)*Return!$F$17</f>
        <v>54.889740998400008</v>
      </c>
      <c r="H106" s="86">
        <f>(F106*'Tax and Depreciation'!$F$8)+(F106*'Tax and Depreciation'!$F$9*0.3)+'Tax and Depreciation'!$F$11</f>
        <v>44.854289600000001</v>
      </c>
      <c r="I106" s="69">
        <f>3941*SUM('Fuel, Energy, Demand, Customer'!$E$27:$E$28)*(D106/1000)</f>
        <v>6.4872435070855676</v>
      </c>
      <c r="J106" s="69">
        <f>'Fuel, Energy, Demand, Customer'!$E$26*D106</f>
        <v>7.3144123587393626</v>
      </c>
      <c r="K106" s="69">
        <f>'Fuel, Energy, Demand, Customer'!$E$24</f>
        <v>64.20543597576895</v>
      </c>
      <c r="L106" s="86">
        <f>'O&amp;M'!$H$16</f>
        <v>33.855000000000004</v>
      </c>
      <c r="M106" s="69">
        <f>SUM(H106:L106)*'Tax and Depreciation'!$F$13</f>
        <v>159.86794787238435</v>
      </c>
      <c r="N106" s="69">
        <f t="shared" ref="N106:N114" si="15">ROUND((G106+M106)/12,2)*12</f>
        <v>214.79999999999998</v>
      </c>
      <c r="O106" s="69">
        <f t="shared" ref="O106:O114" si="16">N106/12</f>
        <v>17.899999999999999</v>
      </c>
      <c r="Q106" s="73"/>
    </row>
    <row r="107" spans="1:17" x14ac:dyDescent="0.3">
      <c r="A107" s="39">
        <f t="shared" si="14"/>
        <v>35</v>
      </c>
      <c r="B107" s="52" t="s">
        <v>110</v>
      </c>
      <c r="C107" s="49">
        <v>201</v>
      </c>
      <c r="D107" s="50">
        <v>58</v>
      </c>
      <c r="E107" s="51" t="s">
        <v>89</v>
      </c>
      <c r="F107" s="69">
        <v>662.6</v>
      </c>
      <c r="G107" s="69">
        <f>(F107*Return!$G$15)*Return!$F$17</f>
        <v>55.988211800400009</v>
      </c>
      <c r="H107" s="86">
        <f>(F107*'Tax and Depreciation'!$F$8)+(F107*'Tax and Depreciation'!$F$9*0.3)+'Tax and Depreciation'!$F$11</f>
        <v>45.731315100000003</v>
      </c>
      <c r="I107" s="69">
        <f>3941*SUM('Fuel, Energy, Demand, Customer'!$E$27:$E$28)*(D107/1000)</f>
        <v>8.0055345406587861</v>
      </c>
      <c r="J107" s="69">
        <f>'Fuel, Energy, Demand, Customer'!$E$26*D107</f>
        <v>9.0262961022741077</v>
      </c>
      <c r="K107" s="69">
        <f>'Fuel, Energy, Demand, Customer'!$E$24</f>
        <v>64.20543597576895</v>
      </c>
      <c r="L107" s="86">
        <f>'O&amp;M'!$H$16</f>
        <v>33.855000000000004</v>
      </c>
      <c r="M107" s="69">
        <f>SUM(H107:L107)*'Tax and Depreciation'!$F$13</f>
        <v>164.05774394706498</v>
      </c>
      <c r="N107" s="69">
        <f t="shared" si="15"/>
        <v>220.07999999999998</v>
      </c>
      <c r="O107" s="69">
        <f t="shared" si="16"/>
        <v>18.34</v>
      </c>
      <c r="Q107" s="73"/>
    </row>
    <row r="108" spans="1:17" x14ac:dyDescent="0.3">
      <c r="A108" s="39">
        <f t="shared" si="14"/>
        <v>36</v>
      </c>
      <c r="B108" s="52" t="s">
        <v>110</v>
      </c>
      <c r="C108" s="49">
        <v>202</v>
      </c>
      <c r="D108" s="50">
        <v>111</v>
      </c>
      <c r="E108" s="51" t="s">
        <v>90</v>
      </c>
      <c r="F108" s="69">
        <v>857.6</v>
      </c>
      <c r="G108" s="69">
        <f>(F108*Return!$G$15)*Return!$F$17</f>
        <v>72.465273830400008</v>
      </c>
      <c r="H108" s="86">
        <f>(F108*'Tax and Depreciation'!$F$8)+(F108*'Tax and Depreciation'!$F$9*0.3)+'Tax and Depreciation'!$F$11</f>
        <v>58.886697600000005</v>
      </c>
      <c r="I108" s="69">
        <f>3941*SUM('Fuel, Energy, Demand, Customer'!$E$27:$E$28)*(D108/1000)</f>
        <v>15.320936793329745</v>
      </c>
      <c r="J108" s="69">
        <f>'Fuel, Energy, Demand, Customer'!$E$26*D108</f>
        <v>17.274463230214241</v>
      </c>
      <c r="K108" s="69">
        <f>'Fuel, Energy, Demand, Customer'!$E$24</f>
        <v>64.20543597576895</v>
      </c>
      <c r="L108" s="86">
        <f>'O&amp;M'!$H$16</f>
        <v>33.855000000000004</v>
      </c>
      <c r="M108" s="69">
        <f>SUM(H108:L108)*'Tax and Depreciation'!$F$13</f>
        <v>193.35423394999515</v>
      </c>
      <c r="N108" s="69">
        <f t="shared" si="15"/>
        <v>265.79999999999995</v>
      </c>
      <c r="O108" s="69">
        <f t="shared" si="16"/>
        <v>22.149999999999995</v>
      </c>
      <c r="Q108" s="73"/>
    </row>
    <row r="109" spans="1:17" x14ac:dyDescent="0.3">
      <c r="A109" s="39">
        <f t="shared" si="14"/>
        <v>37</v>
      </c>
      <c r="B109" s="52" t="s">
        <v>110</v>
      </c>
      <c r="C109" s="49">
        <v>203</v>
      </c>
      <c r="D109" s="50">
        <v>174</v>
      </c>
      <c r="E109" s="51" t="s">
        <v>91</v>
      </c>
      <c r="F109" s="69">
        <v>994.1</v>
      </c>
      <c r="G109" s="69">
        <f>(F109*Return!$G$15)*Return!$F$17</f>
        <v>83.999217251400012</v>
      </c>
      <c r="H109" s="86">
        <f>(F109*'Tax and Depreciation'!$F$8)+(F109*'Tax and Depreciation'!$F$9*0.3)+'Tax and Depreciation'!$F$11</f>
        <v>68.095465349999998</v>
      </c>
      <c r="I109" s="69">
        <f>3941*SUM('Fuel, Energy, Demand, Customer'!$E$27:$E$28)*(D109/1000)</f>
        <v>24.016603621976355</v>
      </c>
      <c r="J109" s="69">
        <f>'Fuel, Energy, Demand, Customer'!$E$26*D109</f>
        <v>27.078888306822321</v>
      </c>
      <c r="K109" s="69">
        <f>'Fuel, Energy, Demand, Customer'!$E$24</f>
        <v>64.20543597576895</v>
      </c>
      <c r="L109" s="86">
        <f>'O&amp;M'!$H$16</f>
        <v>33.855000000000004</v>
      </c>
      <c r="M109" s="69">
        <f>SUM(H109:L109)*'Tax and Depreciation'!$F$13</f>
        <v>221.62031877291699</v>
      </c>
      <c r="N109" s="69">
        <f t="shared" si="15"/>
        <v>305.64</v>
      </c>
      <c r="O109" s="69">
        <f t="shared" si="16"/>
        <v>25.47</v>
      </c>
    </row>
    <row r="110" spans="1:17" x14ac:dyDescent="0.3">
      <c r="A110" s="39">
        <f t="shared" si="14"/>
        <v>38</v>
      </c>
      <c r="B110" s="52" t="s">
        <v>110</v>
      </c>
      <c r="C110" s="49">
        <v>204</v>
      </c>
      <c r="D110" s="50">
        <v>136</v>
      </c>
      <c r="E110" s="51" t="s">
        <v>92</v>
      </c>
      <c r="F110" s="69">
        <v>940.7</v>
      </c>
      <c r="G110" s="69">
        <f>(F110*Return!$G$15)*Return!$F$17</f>
        <v>79.487037187799999</v>
      </c>
      <c r="H110" s="86">
        <f>(F110*'Tax and Depreciation'!$F$8)+(F110*'Tax and Depreciation'!$F$9*0.3)+'Tax and Depreciation'!$F$11</f>
        <v>64.492914450000001</v>
      </c>
      <c r="I110" s="69">
        <f>3941*SUM('Fuel, Energy, Demand, Customer'!$E$27:$E$28)*(D110/1000)</f>
        <v>18.771598233268879</v>
      </c>
      <c r="J110" s="69">
        <f>'Fuel, Energy, Demand, Customer'!$E$26*D110</f>
        <v>21.165108101884115</v>
      </c>
      <c r="K110" s="69">
        <f>'Fuel, Energy, Demand, Customer'!$E$24</f>
        <v>64.20543597576895</v>
      </c>
      <c r="L110" s="86">
        <f>'O&amp;M'!$H$16</f>
        <v>33.855000000000004</v>
      </c>
      <c r="M110" s="69">
        <f>SUM(H110:L110)*'Tax and Depreciation'!$F$13</f>
        <v>206.5621318023841</v>
      </c>
      <c r="N110" s="69">
        <f t="shared" si="15"/>
        <v>286.08</v>
      </c>
      <c r="O110" s="69">
        <f t="shared" si="16"/>
        <v>23.84</v>
      </c>
    </row>
    <row r="111" spans="1:17" x14ac:dyDescent="0.3">
      <c r="A111" s="39">
        <f t="shared" si="14"/>
        <v>39</v>
      </c>
      <c r="B111" s="52" t="s">
        <v>110</v>
      </c>
      <c r="C111" s="49">
        <v>205</v>
      </c>
      <c r="D111" s="50">
        <v>220</v>
      </c>
      <c r="E111" s="51" t="s">
        <v>93</v>
      </c>
      <c r="F111" s="69">
        <v>973.2</v>
      </c>
      <c r="G111" s="69">
        <f>(F111*Return!$G$15)*Return!$F$17</f>
        <v>82.23321419280002</v>
      </c>
      <c r="H111" s="86">
        <f>(F111*'Tax and Depreciation'!$F$8)+(F111*'Tax and Depreciation'!$F$9*0.3)+'Tax and Depreciation'!$F$11</f>
        <v>66.685478200000006</v>
      </c>
      <c r="I111" s="69">
        <f>3941*SUM('Fuel, Energy, Demand, Customer'!$E$27:$E$28)*(D111/1000)</f>
        <v>30.365820671464359</v>
      </c>
      <c r="J111" s="69">
        <f>'Fuel, Energy, Demand, Customer'!$E$26*D111</f>
        <v>34.237674870694889</v>
      </c>
      <c r="K111" s="69">
        <f>'Fuel, Energy, Demand, Customer'!$E$24</f>
        <v>64.20543597576895</v>
      </c>
      <c r="L111" s="86">
        <f>'O&amp;M'!$H$16</f>
        <v>33.855000000000004</v>
      </c>
      <c r="M111" s="69">
        <f>SUM(H111:L111)*'Tax and Depreciation'!$F$13</f>
        <v>233.96162634735578</v>
      </c>
      <c r="N111" s="69">
        <f t="shared" si="15"/>
        <v>316.20000000000005</v>
      </c>
      <c r="O111" s="69">
        <f t="shared" si="16"/>
        <v>26.350000000000005</v>
      </c>
    </row>
    <row r="112" spans="1:17" x14ac:dyDescent="0.3">
      <c r="A112" s="39">
        <f t="shared" si="14"/>
        <v>40</v>
      </c>
      <c r="B112" s="52" t="s">
        <v>110</v>
      </c>
      <c r="C112" s="49">
        <v>206</v>
      </c>
      <c r="D112" s="50">
        <v>83</v>
      </c>
      <c r="E112" s="51" t="s">
        <v>94</v>
      </c>
      <c r="F112" s="69">
        <v>894.8</v>
      </c>
      <c r="G112" s="69">
        <f>(F112*Return!$G$15)*Return!$F$17</f>
        <v>75.608590279200001</v>
      </c>
      <c r="H112" s="86">
        <f>(F112*'Tax and Depreciation'!$F$8)+(F112*'Tax and Depreciation'!$F$9*0.3)+'Tax and Depreciation'!$F$11</f>
        <v>61.3963398</v>
      </c>
      <c r="I112" s="69">
        <f>3941*SUM('Fuel, Energy, Demand, Customer'!$E$27:$E$28)*(D112/1000)</f>
        <v>11.456195980597919</v>
      </c>
      <c r="J112" s="69">
        <f>'Fuel, Energy, Demand, Customer'!$E$26*D112</f>
        <v>12.916940973943982</v>
      </c>
      <c r="K112" s="69">
        <f>'Fuel, Energy, Demand, Customer'!$E$24</f>
        <v>64.20543597576895</v>
      </c>
      <c r="L112" s="86">
        <f>'O&amp;M'!$H$16</f>
        <v>33.855000000000004</v>
      </c>
      <c r="M112" s="69">
        <f>SUM(H112:L112)*'Tax and Depreciation'!$F$13</f>
        <v>187.52673227531744</v>
      </c>
      <c r="N112" s="69">
        <f t="shared" si="15"/>
        <v>263.15999999999997</v>
      </c>
      <c r="O112" s="69">
        <f t="shared" si="16"/>
        <v>21.929999999999996</v>
      </c>
    </row>
    <row r="113" spans="1:15" ht="27.75" x14ac:dyDescent="0.3">
      <c r="A113" s="39">
        <f t="shared" si="14"/>
        <v>41</v>
      </c>
      <c r="B113" s="52" t="s">
        <v>110</v>
      </c>
      <c r="C113" s="49">
        <v>207</v>
      </c>
      <c r="D113" s="50">
        <v>136</v>
      </c>
      <c r="E113" s="51" t="s">
        <v>95</v>
      </c>
      <c r="F113" s="69">
        <v>3225.74</v>
      </c>
      <c r="G113" s="69">
        <f>(F113*Return!$G$15)*Return!$F$17</f>
        <v>272.56778498796001</v>
      </c>
      <c r="H113" s="86">
        <f>(F113*'Tax and Depreciation'!$F$8)+(F113*'Tax and Depreciation'!$F$9*0.3)+'Tax and Depreciation'!$F$11</f>
        <v>218.64971048999999</v>
      </c>
      <c r="I113" s="69">
        <f>3941*SUM('Fuel, Energy, Demand, Customer'!$E$27:$E$28)*(D113/1000)</f>
        <v>18.771598233268879</v>
      </c>
      <c r="J113" s="69">
        <f>'Fuel, Energy, Demand, Customer'!$E$26*D113</f>
        <v>21.165108101884115</v>
      </c>
      <c r="K113" s="69">
        <f>'Fuel, Energy, Demand, Customer'!$E$24</f>
        <v>64.20543597576895</v>
      </c>
      <c r="L113" s="86">
        <f>'O&amp;M'!$H$16</f>
        <v>33.855000000000004</v>
      </c>
      <c r="M113" s="69">
        <f>SUM(H113:L113)*'Tax and Depreciation'!$F$13</f>
        <v>363.81902101074849</v>
      </c>
      <c r="N113" s="69">
        <f t="shared" si="15"/>
        <v>636.36</v>
      </c>
      <c r="O113" s="69">
        <f t="shared" si="16"/>
        <v>53.03</v>
      </c>
    </row>
    <row r="114" spans="1:15" x14ac:dyDescent="0.3">
      <c r="A114" s="39">
        <f t="shared" si="14"/>
        <v>42</v>
      </c>
      <c r="B114" s="52" t="s">
        <v>110</v>
      </c>
      <c r="C114" s="49">
        <v>208</v>
      </c>
      <c r="D114" s="50">
        <v>68</v>
      </c>
      <c r="E114" s="51" t="s">
        <v>96</v>
      </c>
      <c r="F114" s="69">
        <v>1505.8</v>
      </c>
      <c r="G114" s="69">
        <f>(F114*Return!$G$15)*Return!$F$17</f>
        <v>127.23671797320002</v>
      </c>
      <c r="H114" s="86">
        <f>(F114*'Tax and Depreciation'!$F$8)+(F114*'Tax and Depreciation'!$F$9*0.3)+'Tax and Depreciation'!$F$11</f>
        <v>102.6165383</v>
      </c>
      <c r="I114" s="69">
        <f>3941*SUM('Fuel, Energy, Demand, Customer'!$E$27:$E$28)*(D114/1000)</f>
        <v>9.3857991166344394</v>
      </c>
      <c r="J114" s="69">
        <f>'Fuel, Energy, Demand, Customer'!$E$26*D114</f>
        <v>10.582554050942058</v>
      </c>
      <c r="K114" s="69">
        <f>'Fuel, Energy, Demand, Customer'!$E$24</f>
        <v>64.20543597576895</v>
      </c>
      <c r="L114" s="86">
        <f>'O&amp;M'!$H$16</f>
        <v>33.855000000000004</v>
      </c>
      <c r="M114" s="69">
        <f>SUM(H114:L114)*'Tax and Depreciation'!$F$13</f>
        <v>225.08250497823119</v>
      </c>
      <c r="N114" s="69">
        <f t="shared" si="15"/>
        <v>352.32</v>
      </c>
      <c r="O114" s="69">
        <f t="shared" si="16"/>
        <v>29.36</v>
      </c>
    </row>
    <row r="115" spans="1:15" x14ac:dyDescent="0.3">
      <c r="A115" s="39">
        <f t="shared" si="14"/>
        <v>43</v>
      </c>
      <c r="B115" s="52" t="s">
        <v>110</v>
      </c>
      <c r="C115" s="49">
        <v>396</v>
      </c>
      <c r="D115" s="50">
        <v>0</v>
      </c>
      <c r="E115" s="51" t="s">
        <v>52</v>
      </c>
      <c r="F115" s="69">
        <v>860.41</v>
      </c>
      <c r="G115" s="69">
        <f>(F115*Return!$G$15)*Return!$F$17</f>
        <v>72.702712519140007</v>
      </c>
      <c r="H115" s="69">
        <f>(F115*'Tax and Depreciation'!$F$7)+(F115*'Tax and Depreciation'!$F$9*0.3)+'Tax and Depreciation'!$F$11</f>
        <v>15.367442034999998</v>
      </c>
      <c r="I115" s="70"/>
      <c r="J115" s="70"/>
      <c r="K115" s="70"/>
      <c r="L115" s="70"/>
      <c r="M115" s="69">
        <f>SUM(H115:L115)*'Tax and Depreciation'!$F$13</f>
        <v>15.67648129432385</v>
      </c>
      <c r="N115" s="69">
        <f t="shared" ref="N115:N116" si="17">ROUND((G115+M115)/12,2)*12</f>
        <v>88.320000000000007</v>
      </c>
      <c r="O115" s="69">
        <f t="shared" ref="O115:O116" si="18">N115/12</f>
        <v>7.36</v>
      </c>
    </row>
    <row r="116" spans="1:15" x14ac:dyDescent="0.3">
      <c r="A116" s="39">
        <f t="shared" si="14"/>
        <v>44</v>
      </c>
      <c r="B116" s="52" t="s">
        <v>110</v>
      </c>
      <c r="C116" s="49">
        <v>397</v>
      </c>
      <c r="D116" s="50">
        <v>0</v>
      </c>
      <c r="E116" s="51" t="s">
        <v>53</v>
      </c>
      <c r="F116" s="69">
        <v>1092.02</v>
      </c>
      <c r="G116" s="69">
        <f>(F116*Return!$G$15)*Return!$F$17</f>
        <v>92.273237323080011</v>
      </c>
      <c r="H116" s="69">
        <f>(F116*'Tax and Depreciation'!$F$7)+(F116*'Tax and Depreciation'!$F$9*0.3)+'Tax and Depreciation'!$F$11</f>
        <v>19.226875270000001</v>
      </c>
      <c r="I116" s="70"/>
      <c r="J116" s="70"/>
      <c r="K116" s="70"/>
      <c r="L116" s="70"/>
      <c r="M116" s="69">
        <f>SUM(H116:L116)*'Tax and Depreciation'!$F$13</f>
        <v>19.613527731679703</v>
      </c>
      <c r="N116" s="69">
        <f t="shared" si="17"/>
        <v>111.84</v>
      </c>
      <c r="O116" s="69">
        <f t="shared" si="18"/>
        <v>9.32</v>
      </c>
    </row>
    <row r="117" spans="1:15" ht="27.75" x14ac:dyDescent="0.3">
      <c r="A117" s="39">
        <f t="shared" si="14"/>
        <v>45</v>
      </c>
      <c r="B117" s="52" t="s">
        <v>110</v>
      </c>
      <c r="C117" s="49">
        <v>228</v>
      </c>
      <c r="D117" s="50">
        <v>0</v>
      </c>
      <c r="E117" s="51" t="s">
        <v>97</v>
      </c>
      <c r="F117" s="69">
        <v>797.68</v>
      </c>
      <c r="G117" s="69">
        <f>(F117*Return!$G$15)*Return!$F$17</f>
        <v>67.402168410719995</v>
      </c>
      <c r="H117" s="69">
        <f>(F117*'Tax and Depreciation'!$F$7)+(F117*'Tax and Depreciation'!$F$9*0.3)+'Tax and Depreciation'!$F$11</f>
        <v>14.322140679999999</v>
      </c>
      <c r="I117" s="70"/>
      <c r="J117" s="70"/>
      <c r="K117" s="70"/>
      <c r="L117" s="70"/>
      <c r="M117" s="69">
        <f>SUM(H117:L117)*'Tax and Depreciation'!$F$13</f>
        <v>14.6101589290748</v>
      </c>
      <c r="N117" s="69">
        <f t="shared" ref="N117:N126" si="19">ROUND((G117+M117)/12,2)*12</f>
        <v>81.960000000000008</v>
      </c>
      <c r="O117" s="69">
        <f t="shared" ref="O117:O126" si="20">N117/12</f>
        <v>6.830000000000001</v>
      </c>
    </row>
    <row r="118" spans="1:15" ht="27.75" x14ac:dyDescent="0.3">
      <c r="A118" s="39">
        <f t="shared" si="14"/>
        <v>46</v>
      </c>
      <c r="B118" s="52" t="s">
        <v>110</v>
      </c>
      <c r="C118" s="49">
        <v>237</v>
      </c>
      <c r="D118" s="50">
        <v>0</v>
      </c>
      <c r="E118" s="51" t="s">
        <v>98</v>
      </c>
      <c r="F118" s="69">
        <v>1626.11</v>
      </c>
      <c r="G118" s="69">
        <f>(F118*Return!$G$15)*Return!$F$17</f>
        <v>137.40264275694</v>
      </c>
      <c r="H118" s="69">
        <f>(F118*'Tax and Depreciation'!$F$7)+(F118*'Tax and Depreciation'!$F$9*0.3)+'Tax and Depreciation'!$F$11</f>
        <v>28.126683985</v>
      </c>
      <c r="I118" s="70"/>
      <c r="J118" s="70"/>
      <c r="K118" s="70"/>
      <c r="L118" s="70"/>
      <c r="M118" s="69">
        <f>SUM(H118:L118)*'Tax and Depreciation'!$F$13</f>
        <v>28.692311599938353</v>
      </c>
      <c r="N118" s="69">
        <f t="shared" si="19"/>
        <v>166.07999999999998</v>
      </c>
      <c r="O118" s="69">
        <f t="shared" si="20"/>
        <v>13.839999999999998</v>
      </c>
    </row>
    <row r="119" spans="1:15" ht="27.75" x14ac:dyDescent="0.3">
      <c r="A119" s="39">
        <f t="shared" si="14"/>
        <v>47</v>
      </c>
      <c r="B119" s="52" t="s">
        <v>110</v>
      </c>
      <c r="C119" s="49">
        <v>242</v>
      </c>
      <c r="D119" s="50">
        <v>0</v>
      </c>
      <c r="E119" s="51" t="s">
        <v>99</v>
      </c>
      <c r="F119" s="69">
        <v>1882.12</v>
      </c>
      <c r="G119" s="69">
        <f>(F119*Return!$G$15)*Return!$F$17</f>
        <v>159.03491275848</v>
      </c>
      <c r="H119" s="69">
        <f>(F119*'Tax and Depreciation'!$F$7)+(F119*'Tax and Depreciation'!$F$9*0.3)+'Tax and Depreciation'!$F$11</f>
        <v>32.392706619999998</v>
      </c>
      <c r="I119" s="70"/>
      <c r="J119" s="70"/>
      <c r="K119" s="70"/>
      <c r="L119" s="70"/>
      <c r="M119" s="69">
        <f>SUM(H119:L119)*'Tax and Depreciation'!$F$13</f>
        <v>33.044123950128203</v>
      </c>
      <c r="N119" s="69">
        <f t="shared" si="19"/>
        <v>192.12</v>
      </c>
      <c r="O119" s="69">
        <f t="shared" si="20"/>
        <v>16.010000000000002</v>
      </c>
    </row>
    <row r="120" spans="1:15" ht="27.75" x14ac:dyDescent="0.3">
      <c r="A120" s="39">
        <f t="shared" si="14"/>
        <v>48</v>
      </c>
      <c r="B120" s="52" t="s">
        <v>110</v>
      </c>
      <c r="C120" s="49">
        <v>243</v>
      </c>
      <c r="D120" s="50">
        <v>0</v>
      </c>
      <c r="E120" s="51" t="s">
        <v>100</v>
      </c>
      <c r="F120" s="69">
        <v>1651.96</v>
      </c>
      <c r="G120" s="69">
        <f>(F120*Return!$G$15)*Return!$F$17</f>
        <v>139.58690969784001</v>
      </c>
      <c r="H120" s="69">
        <f>(F120*'Tax and Depreciation'!$F$7)+(F120*'Tax and Depreciation'!$F$9*0.3)+'Tax and Depreciation'!$F$11</f>
        <v>28.557435460000001</v>
      </c>
      <c r="I120" s="70"/>
      <c r="J120" s="70"/>
      <c r="K120" s="70"/>
      <c r="L120" s="70"/>
      <c r="M120" s="69">
        <f>SUM(H120:L120)*'Tax and Depreciation'!$F$13</f>
        <v>29.131725487100603</v>
      </c>
      <c r="N120" s="69">
        <f t="shared" si="19"/>
        <v>168.72</v>
      </c>
      <c r="O120" s="69">
        <f t="shared" si="20"/>
        <v>14.06</v>
      </c>
    </row>
    <row r="121" spans="1:15" ht="27.75" x14ac:dyDescent="0.3">
      <c r="A121" s="39">
        <f t="shared" si="14"/>
        <v>49</v>
      </c>
      <c r="B121" s="52" t="s">
        <v>110</v>
      </c>
      <c r="C121" s="49">
        <v>244</v>
      </c>
      <c r="D121" s="50">
        <v>0</v>
      </c>
      <c r="E121" s="51" t="s">
        <v>101</v>
      </c>
      <c r="F121" s="69">
        <v>1419.55</v>
      </c>
      <c r="G121" s="69">
        <f>(F121*Return!$G$15)*Return!$F$17</f>
        <v>119.9487866907</v>
      </c>
      <c r="H121" s="69">
        <f>(F121*'Tax and Depreciation'!$F$7)+(F121*'Tax and Depreciation'!$F$9*0.3)+'Tax and Depreciation'!$F$11</f>
        <v>24.684671424999998</v>
      </c>
      <c r="I121" s="70"/>
      <c r="J121" s="70"/>
      <c r="K121" s="70"/>
      <c r="L121" s="70"/>
      <c r="M121" s="69">
        <f>SUM(H121:L121)*'Tax and Depreciation'!$F$13</f>
        <v>25.18108016735675</v>
      </c>
      <c r="N121" s="69">
        <f t="shared" si="19"/>
        <v>145.07999999999998</v>
      </c>
      <c r="O121" s="69">
        <f t="shared" si="20"/>
        <v>12.089999999999998</v>
      </c>
    </row>
    <row r="122" spans="1:15" ht="27.75" x14ac:dyDescent="0.3">
      <c r="A122" s="39">
        <f t="shared" si="14"/>
        <v>50</v>
      </c>
      <c r="B122" s="52" t="s">
        <v>110</v>
      </c>
      <c r="C122" s="49">
        <v>254</v>
      </c>
      <c r="D122" s="50">
        <v>0</v>
      </c>
      <c r="E122" s="51" t="s">
        <v>102</v>
      </c>
      <c r="F122" s="69">
        <v>2012.4</v>
      </c>
      <c r="G122" s="69">
        <f>(F122*Return!$G$15)*Return!$F$17</f>
        <v>170.04328014960001</v>
      </c>
      <c r="H122" s="69">
        <f>(F122*'Tax and Depreciation'!$F$7)+(F122*'Tax and Depreciation'!$F$9*0.3)+'Tax and Depreciation'!$F$11</f>
        <v>34.563627400000001</v>
      </c>
      <c r="I122" s="70"/>
      <c r="J122" s="70"/>
      <c r="K122" s="70"/>
      <c r="L122" s="70"/>
      <c r="M122" s="69">
        <f>SUM(H122:L122)*'Tax and Depreciation'!$F$13</f>
        <v>35.258701947014004</v>
      </c>
      <c r="N122" s="69">
        <f t="shared" si="19"/>
        <v>205.32</v>
      </c>
      <c r="O122" s="69">
        <f t="shared" si="20"/>
        <v>17.11</v>
      </c>
    </row>
    <row r="123" spans="1:15" ht="27.75" x14ac:dyDescent="0.3">
      <c r="A123" s="39">
        <f t="shared" si="14"/>
        <v>51</v>
      </c>
      <c r="B123" s="52" t="s">
        <v>110</v>
      </c>
      <c r="C123" s="49">
        <v>255</v>
      </c>
      <c r="D123" s="50">
        <v>0</v>
      </c>
      <c r="E123" s="51" t="s">
        <v>103</v>
      </c>
      <c r="F123" s="69">
        <v>1116.8</v>
      </c>
      <c r="G123" s="69">
        <f>(F123*Return!$G$15)*Return!$F$17</f>
        <v>94.3670916672</v>
      </c>
      <c r="H123" s="69">
        <f>(F123*'Tax and Depreciation'!$F$7)+(F123*'Tax and Depreciation'!$F$9*0.3)+'Tax and Depreciation'!$F$11</f>
        <v>19.639796799999999</v>
      </c>
      <c r="I123" s="70"/>
      <c r="J123" s="70"/>
      <c r="K123" s="70"/>
      <c r="L123" s="70"/>
      <c r="M123" s="69">
        <f>SUM(H123:L123)*'Tax and Depreciation'!$F$13</f>
        <v>20.034753113648001</v>
      </c>
      <c r="N123" s="69">
        <f t="shared" si="19"/>
        <v>114.35999999999999</v>
      </c>
      <c r="O123" s="69">
        <f t="shared" si="20"/>
        <v>9.5299999999999994</v>
      </c>
    </row>
    <row r="124" spans="1:15" ht="27.75" x14ac:dyDescent="0.3">
      <c r="A124" s="39">
        <f t="shared" si="14"/>
        <v>52</v>
      </c>
      <c r="B124" s="52" t="s">
        <v>110</v>
      </c>
      <c r="C124" s="49">
        <v>269</v>
      </c>
      <c r="D124" s="50">
        <v>0</v>
      </c>
      <c r="E124" s="51" t="s">
        <v>104</v>
      </c>
      <c r="F124" s="69">
        <v>2196.31</v>
      </c>
      <c r="G124" s="69">
        <f>(F124*Return!$G$15)*Return!$F$17</f>
        <v>185.58326208774002</v>
      </c>
      <c r="H124" s="69">
        <f>(F124*'Tax and Depreciation'!$F$7)+(F124*'Tax and Depreciation'!$F$9*0.3)+'Tax and Depreciation'!$F$11</f>
        <v>37.628211684999997</v>
      </c>
      <c r="I124" s="70"/>
      <c r="J124" s="70"/>
      <c r="K124" s="70"/>
      <c r="L124" s="70"/>
      <c r="M124" s="69">
        <f>SUM(H124:L124)*'Tax and Depreciation'!$F$13</f>
        <v>38.38491502198535</v>
      </c>
      <c r="N124" s="69">
        <f t="shared" si="19"/>
        <v>223.92000000000002</v>
      </c>
      <c r="O124" s="69">
        <f t="shared" si="20"/>
        <v>18.66</v>
      </c>
    </row>
    <row r="125" spans="1:15" ht="27.75" x14ac:dyDescent="0.3">
      <c r="A125" s="39">
        <f t="shared" si="14"/>
        <v>53</v>
      </c>
      <c r="B125" s="52" t="s">
        <v>110</v>
      </c>
      <c r="C125" s="49">
        <v>270</v>
      </c>
      <c r="D125" s="50">
        <v>0</v>
      </c>
      <c r="E125" s="51" t="s">
        <v>105</v>
      </c>
      <c r="F125" s="69">
        <v>1300.71</v>
      </c>
      <c r="G125" s="69">
        <f>(F125*Return!$G$15)*Return!$F$17</f>
        <v>109.90707360534</v>
      </c>
      <c r="H125" s="69">
        <f>(F125*'Tax and Depreciation'!$F$7)+(F125*'Tax and Depreciation'!$F$9*0.3)+'Tax and Depreciation'!$F$11</f>
        <v>22.704381085000001</v>
      </c>
      <c r="I125" s="70"/>
      <c r="J125" s="70"/>
      <c r="K125" s="70"/>
      <c r="L125" s="70"/>
      <c r="M125" s="69">
        <f>SUM(H125:L125)*'Tax and Depreciation'!$F$13</f>
        <v>23.160966188619351</v>
      </c>
      <c r="N125" s="69">
        <f t="shared" si="19"/>
        <v>133.07999999999998</v>
      </c>
      <c r="O125" s="69">
        <f t="shared" si="20"/>
        <v>11.089999999999998</v>
      </c>
    </row>
    <row r="126" spans="1:15" ht="27.75" x14ac:dyDescent="0.3">
      <c r="A126" s="39">
        <f t="shared" si="14"/>
        <v>54</v>
      </c>
      <c r="B126" s="52" t="s">
        <v>110</v>
      </c>
      <c r="C126" s="49">
        <v>278</v>
      </c>
      <c r="D126" s="50">
        <v>0</v>
      </c>
      <c r="E126" s="51" t="s">
        <v>106</v>
      </c>
      <c r="F126" s="69">
        <v>1199.48</v>
      </c>
      <c r="G126" s="69">
        <f>(F126*Return!$G$15)*Return!$F$17</f>
        <v>101.35336596792001</v>
      </c>
      <c r="H126" s="69">
        <f>(F126*'Tax and Depreciation'!$F$7)+(F126*'Tax and Depreciation'!$F$9*0.3)+'Tax and Depreciation'!$F$11</f>
        <v>21.017534980000001</v>
      </c>
      <c r="I126" s="70"/>
      <c r="J126" s="70"/>
      <c r="K126" s="70"/>
      <c r="L126" s="70"/>
      <c r="M126" s="69">
        <f>SUM(H126:L126)*'Tax and Depreciation'!$F$13</f>
        <v>21.440197608447804</v>
      </c>
      <c r="N126" s="69">
        <f t="shared" si="19"/>
        <v>122.76</v>
      </c>
      <c r="O126" s="69">
        <f t="shared" si="20"/>
        <v>10.23</v>
      </c>
    </row>
    <row r="127" spans="1:15" x14ac:dyDescent="0.3">
      <c r="A127" s="39"/>
    </row>
    <row r="128" spans="1:15" x14ac:dyDescent="0.3">
      <c r="A128" s="39"/>
    </row>
  </sheetData>
  <pageMargins left="0.7" right="0.7" top="0.75" bottom="0.75" header="0.3" footer="0.3"/>
  <pageSetup scale="45" fitToHeight="0" orientation="landscape" r:id="rId1"/>
  <rowBreaks count="1" manualBreakCount="1">
    <brk id="7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1"/>
  <sheetViews>
    <sheetView zoomScaleNormal="100" workbookViewId="0">
      <selection activeCell="E22" sqref="E22"/>
    </sheetView>
  </sheetViews>
  <sheetFormatPr defaultColWidth="9.140625" defaultRowHeight="13.5" x14ac:dyDescent="0.25"/>
  <cols>
    <col min="1" max="2" width="9.140625" style="3"/>
    <col min="3" max="3" width="30.28515625" style="3" customWidth="1"/>
    <col min="4" max="7" width="17.140625" style="3" customWidth="1"/>
    <col min="8" max="16384" width="9.140625" style="3"/>
  </cols>
  <sheetData>
    <row r="1" spans="1:7" ht="15.75" x14ac:dyDescent="0.25">
      <c r="A1" s="58" t="s">
        <v>3</v>
      </c>
    </row>
    <row r="2" spans="1:7" ht="15.75" x14ac:dyDescent="0.25">
      <c r="A2" s="58" t="s">
        <v>5</v>
      </c>
    </row>
    <row r="4" spans="1:7" x14ac:dyDescent="0.25">
      <c r="B4" s="15" t="s">
        <v>26</v>
      </c>
      <c r="C4" s="13"/>
      <c r="D4" s="13"/>
      <c r="E4" s="13"/>
      <c r="F4" s="13"/>
      <c r="G4" s="12"/>
    </row>
    <row r="5" spans="1:7" x14ac:dyDescent="0.25">
      <c r="B5" s="120" t="s">
        <v>143</v>
      </c>
      <c r="C5" s="120"/>
      <c r="D5" s="59" t="s">
        <v>144</v>
      </c>
      <c r="E5" s="37" t="s">
        <v>145</v>
      </c>
      <c r="F5" s="37" t="s">
        <v>146</v>
      </c>
      <c r="G5" s="37" t="s">
        <v>147</v>
      </c>
    </row>
    <row r="6" spans="1:7" ht="13.5" customHeight="1" x14ac:dyDescent="0.25">
      <c r="A6" s="96" t="s">
        <v>148</v>
      </c>
      <c r="B6" s="121"/>
      <c r="C6" s="121"/>
      <c r="D6" s="113" t="s">
        <v>149</v>
      </c>
      <c r="E6" s="115" t="s">
        <v>150</v>
      </c>
      <c r="F6" s="113" t="s">
        <v>151</v>
      </c>
      <c r="G6" s="117" t="s">
        <v>152</v>
      </c>
    </row>
    <row r="7" spans="1:7" x14ac:dyDescent="0.25">
      <c r="A7" s="111" t="s">
        <v>153</v>
      </c>
      <c r="B7" s="120"/>
      <c r="C7" s="120"/>
      <c r="D7" s="114"/>
      <c r="E7" s="116"/>
      <c r="F7" s="114"/>
      <c r="G7" s="118"/>
    </row>
    <row r="8" spans="1:7" x14ac:dyDescent="0.25">
      <c r="A8" s="112">
        <v>1</v>
      </c>
      <c r="B8" s="119" t="s">
        <v>154</v>
      </c>
      <c r="C8" s="119"/>
      <c r="D8" s="97">
        <v>1694149</v>
      </c>
      <c r="E8" s="98">
        <f>ROUND(D8/$D$15,5)</f>
        <v>0.50170000000000003</v>
      </c>
      <c r="F8" s="98">
        <v>5.0299999999999997E-2</v>
      </c>
      <c r="G8" s="99">
        <f t="shared" ref="G8:G14" si="0">ROUND(E8*F8,4)</f>
        <v>2.52E-2</v>
      </c>
    </row>
    <row r="9" spans="1:7" x14ac:dyDescent="0.25">
      <c r="A9" s="112">
        <f>A8+1</f>
        <v>2</v>
      </c>
      <c r="B9" s="119" t="s">
        <v>155</v>
      </c>
      <c r="C9" s="119"/>
      <c r="D9" s="97">
        <v>59784</v>
      </c>
      <c r="E9" s="98">
        <f t="shared" ref="E9:E14" si="1">ROUND(D9/$D$15,5)</f>
        <v>1.77E-2</v>
      </c>
      <c r="F9" s="98">
        <v>5.3699999999999998E-2</v>
      </c>
      <c r="G9" s="99">
        <f t="shared" si="0"/>
        <v>1E-3</v>
      </c>
    </row>
    <row r="10" spans="1:7" x14ac:dyDescent="0.25">
      <c r="A10" s="112">
        <f t="shared" ref="A10:A15" si="2">A9+1</f>
        <v>3</v>
      </c>
      <c r="B10" s="119" t="s">
        <v>156</v>
      </c>
      <c r="C10" s="119"/>
      <c r="D10" s="97">
        <v>1357890</v>
      </c>
      <c r="E10" s="98">
        <f t="shared" si="1"/>
        <v>0.40211999999999998</v>
      </c>
      <c r="F10" s="100">
        <v>0.1032</v>
      </c>
      <c r="G10" s="99">
        <f t="shared" si="0"/>
        <v>4.1500000000000002E-2</v>
      </c>
    </row>
    <row r="11" spans="1:7" x14ac:dyDescent="0.25">
      <c r="A11" s="112">
        <f t="shared" si="2"/>
        <v>4</v>
      </c>
      <c r="B11" s="119" t="s">
        <v>157</v>
      </c>
      <c r="C11" s="119"/>
      <c r="D11" s="97">
        <v>30723</v>
      </c>
      <c r="E11" s="98">
        <f t="shared" si="1"/>
        <v>9.1000000000000004E-3</v>
      </c>
      <c r="F11" s="98">
        <v>0.06</v>
      </c>
      <c r="G11" s="99">
        <f t="shared" si="0"/>
        <v>5.0000000000000001E-4</v>
      </c>
    </row>
    <row r="12" spans="1:7" x14ac:dyDescent="0.25">
      <c r="A12" s="112">
        <f t="shared" si="2"/>
        <v>5</v>
      </c>
      <c r="B12" s="123" t="s">
        <v>158</v>
      </c>
      <c r="C12" s="123"/>
      <c r="D12" s="97">
        <v>-158188</v>
      </c>
      <c r="E12" s="98">
        <f t="shared" si="1"/>
        <v>-4.6850000000000003E-2</v>
      </c>
      <c r="F12" s="99">
        <v>0</v>
      </c>
      <c r="G12" s="99">
        <f t="shared" si="0"/>
        <v>0</v>
      </c>
    </row>
    <row r="13" spans="1:7" x14ac:dyDescent="0.25">
      <c r="A13" s="112">
        <f t="shared" si="2"/>
        <v>6</v>
      </c>
      <c r="B13" s="123" t="s">
        <v>159</v>
      </c>
      <c r="C13" s="123"/>
      <c r="D13" s="97">
        <v>390758</v>
      </c>
      <c r="E13" s="98">
        <f t="shared" si="1"/>
        <v>0.11572</v>
      </c>
      <c r="F13" s="99">
        <v>0</v>
      </c>
      <c r="G13" s="99">
        <f t="shared" si="0"/>
        <v>0</v>
      </c>
    </row>
    <row r="14" spans="1:7" x14ac:dyDescent="0.25">
      <c r="A14" s="112">
        <f t="shared" si="2"/>
        <v>7</v>
      </c>
      <c r="B14" s="119" t="s">
        <v>160</v>
      </c>
      <c r="C14" s="119"/>
      <c r="D14" s="97">
        <v>1721</v>
      </c>
      <c r="E14" s="98">
        <f t="shared" si="1"/>
        <v>5.1000000000000004E-4</v>
      </c>
      <c r="F14" s="99">
        <f>ROUND(D8/SUM(D8:D10)*F8,4)+ROUND(D9/SUM(D8:D10)*F9,4)+ROUND(D10/SUM(D8:D10)*F10,4)</f>
        <v>7.3399999999999993E-2</v>
      </c>
      <c r="G14" s="99">
        <f t="shared" si="0"/>
        <v>0</v>
      </c>
    </row>
    <row r="15" spans="1:7" ht="14.25" thickBot="1" x14ac:dyDescent="0.3">
      <c r="A15" s="112">
        <f t="shared" si="2"/>
        <v>8</v>
      </c>
      <c r="B15" s="122" t="s">
        <v>161</v>
      </c>
      <c r="C15" s="122"/>
      <c r="D15" s="101">
        <f>SUM(D8:D14)</f>
        <v>3376837</v>
      </c>
      <c r="E15" s="102">
        <f>SUM(E8:E14)</f>
        <v>1.0000000000000002</v>
      </c>
      <c r="F15" s="102"/>
      <c r="G15" s="103">
        <f>SUM(G8:G14)</f>
        <v>6.8200000000000011E-2</v>
      </c>
    </row>
    <row r="16" spans="1:7" ht="14.25" thickTop="1" x14ac:dyDescent="0.25"/>
    <row r="17" spans="1:6" x14ac:dyDescent="0.25">
      <c r="A17" s="112">
        <f>A15+1</f>
        <v>9</v>
      </c>
      <c r="B17" s="104" t="s">
        <v>162</v>
      </c>
      <c r="C17" s="104"/>
      <c r="D17" s="104"/>
      <c r="E17" s="104"/>
      <c r="F17" s="104">
        <v>1.2389699999999999</v>
      </c>
    </row>
    <row r="20" spans="1:6" x14ac:dyDescent="0.25">
      <c r="B20" s="105" t="s">
        <v>163</v>
      </c>
      <c r="C20" s="3" t="s">
        <v>164</v>
      </c>
    </row>
    <row r="21" spans="1:6" x14ac:dyDescent="0.25">
      <c r="B21" s="105"/>
      <c r="C21" s="12"/>
    </row>
  </sheetData>
  <mergeCells count="14">
    <mergeCell ref="B5:C5"/>
    <mergeCell ref="B6:C7"/>
    <mergeCell ref="B15:C15"/>
    <mergeCell ref="B10:C10"/>
    <mergeCell ref="B11:C11"/>
    <mergeCell ref="B12:C12"/>
    <mergeCell ref="B13:C13"/>
    <mergeCell ref="B14:C14"/>
    <mergeCell ref="B9:C9"/>
    <mergeCell ref="D6:D7"/>
    <mergeCell ref="E6:E7"/>
    <mergeCell ref="F6:F7"/>
    <mergeCell ref="G6:G7"/>
    <mergeCell ref="B8:C8"/>
  </mergeCells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8"/>
  <sheetViews>
    <sheetView zoomScaleNormal="100" workbookViewId="0">
      <selection activeCell="E22" sqref="E22"/>
    </sheetView>
  </sheetViews>
  <sheetFormatPr defaultColWidth="9.140625" defaultRowHeight="13.5" x14ac:dyDescent="0.25"/>
  <cols>
    <col min="1" max="1" width="5" style="95" customWidth="1"/>
    <col min="2" max="2" width="22.140625" style="3" customWidth="1"/>
    <col min="3" max="3" width="10.28515625" style="3" customWidth="1"/>
    <col min="4" max="4" width="15.5703125" style="3" customWidth="1"/>
    <col min="5" max="5" width="11.140625" style="3" customWidth="1"/>
    <col min="6" max="6" width="11.5703125" style="3" bestFit="1" customWidth="1"/>
    <col min="7" max="7" width="27.42578125" style="3" customWidth="1"/>
    <col min="8" max="10" width="9.140625" style="3"/>
    <col min="11" max="11" width="12.140625" style="3" customWidth="1"/>
    <col min="12" max="12" width="9.140625" style="3"/>
    <col min="13" max="13" width="11.5703125" style="3" bestFit="1" customWidth="1"/>
    <col min="14" max="14" width="9.140625" style="3"/>
    <col min="15" max="15" width="11.5703125" style="3" bestFit="1" customWidth="1"/>
    <col min="16" max="16384" width="9.140625" style="3"/>
  </cols>
  <sheetData>
    <row r="1" spans="1:19" ht="15.75" x14ac:dyDescent="0.25">
      <c r="A1" s="58" t="s">
        <v>3</v>
      </c>
    </row>
    <row r="2" spans="1:19" ht="15.75" x14ac:dyDescent="0.25">
      <c r="A2" s="58" t="s">
        <v>5</v>
      </c>
    </row>
    <row r="3" spans="1:19" x14ac:dyDescent="0.25">
      <c r="A3" s="112"/>
      <c r="B3" s="17"/>
      <c r="C3" s="17"/>
      <c r="D3" s="18"/>
      <c r="E3" s="10"/>
      <c r="F3" s="12"/>
      <c r="G3" s="12"/>
      <c r="H3" s="12"/>
      <c r="I3" s="12"/>
      <c r="J3" s="10"/>
      <c r="K3" s="14"/>
      <c r="L3" s="14"/>
      <c r="M3" s="10"/>
      <c r="N3" s="12"/>
      <c r="O3" s="12"/>
      <c r="P3" s="12"/>
      <c r="Q3" s="12"/>
      <c r="R3" s="12"/>
      <c r="S3" s="10"/>
    </row>
    <row r="4" spans="1:19" x14ac:dyDescent="0.25">
      <c r="A4" s="112"/>
      <c r="B4" s="15" t="s">
        <v>165</v>
      </c>
      <c r="C4" s="12"/>
      <c r="D4" s="12"/>
      <c r="E4" s="10"/>
      <c r="F4" s="12"/>
      <c r="G4" s="12"/>
      <c r="H4" s="12"/>
      <c r="I4" s="13"/>
      <c r="J4" s="10"/>
      <c r="K4" s="14"/>
      <c r="L4" s="14"/>
      <c r="M4" s="10"/>
      <c r="N4" s="12"/>
      <c r="O4" s="12"/>
      <c r="P4" s="12"/>
      <c r="Q4" s="12"/>
      <c r="R4" s="12"/>
      <c r="S4" s="10"/>
    </row>
    <row r="5" spans="1:19" ht="27" x14ac:dyDescent="0.25">
      <c r="A5" s="106" t="s">
        <v>20</v>
      </c>
      <c r="B5" s="124" t="s">
        <v>143</v>
      </c>
      <c r="C5" s="124"/>
      <c r="D5" s="124"/>
      <c r="E5" s="107" t="s">
        <v>144</v>
      </c>
      <c r="F5" s="37" t="s">
        <v>145</v>
      </c>
      <c r="G5" s="12"/>
      <c r="H5" s="13"/>
      <c r="I5" s="13"/>
      <c r="J5" s="10"/>
      <c r="K5" s="14"/>
      <c r="L5" s="14"/>
      <c r="M5" s="10"/>
      <c r="N5" s="10"/>
      <c r="O5" s="10"/>
      <c r="P5" s="10"/>
      <c r="Q5" s="10"/>
      <c r="R5" s="10"/>
      <c r="S5" s="10"/>
    </row>
    <row r="6" spans="1:19" x14ac:dyDescent="0.25">
      <c r="A6" s="112"/>
      <c r="B6" s="13"/>
      <c r="C6" s="13"/>
      <c r="D6" s="13"/>
      <c r="E6" s="28" t="s">
        <v>166</v>
      </c>
      <c r="F6" s="28" t="s">
        <v>110</v>
      </c>
      <c r="G6" s="12"/>
      <c r="H6" s="13"/>
      <c r="I6" s="10"/>
      <c r="J6" s="10"/>
      <c r="K6" s="14"/>
      <c r="L6" s="14"/>
      <c r="M6" s="10"/>
      <c r="N6" s="10"/>
      <c r="O6" s="10"/>
      <c r="P6" s="10"/>
      <c r="Q6" s="10"/>
      <c r="R6" s="10"/>
      <c r="S6" s="10"/>
    </row>
    <row r="7" spans="1:19" x14ac:dyDescent="0.25">
      <c r="A7" s="112">
        <v>1</v>
      </c>
      <c r="B7" s="10" t="s">
        <v>167</v>
      </c>
      <c r="C7" s="10"/>
      <c r="D7" s="11"/>
      <c r="E7" s="108">
        <v>3.5000000000000001E-3</v>
      </c>
      <c r="F7" s="108">
        <v>8.0999999999999996E-3</v>
      </c>
      <c r="G7" s="12"/>
      <c r="H7" s="10"/>
      <c r="I7" s="10"/>
      <c r="J7" s="10"/>
      <c r="K7" s="14"/>
      <c r="L7" s="14"/>
      <c r="M7" s="10"/>
      <c r="N7" s="10"/>
      <c r="O7" s="10"/>
      <c r="P7" s="10"/>
      <c r="Q7" s="10"/>
      <c r="R7" s="10"/>
      <c r="S7" s="10"/>
    </row>
    <row r="8" spans="1:19" x14ac:dyDescent="0.25">
      <c r="A8" s="112">
        <f>A7+1</f>
        <v>2</v>
      </c>
      <c r="B8" s="10" t="s">
        <v>168</v>
      </c>
      <c r="C8" s="10"/>
      <c r="D8" s="11"/>
      <c r="E8" s="108">
        <v>5.8900000000000001E-2</v>
      </c>
      <c r="F8" s="108">
        <v>5.8900000000000001E-2</v>
      </c>
      <c r="G8" s="12"/>
      <c r="H8" s="10"/>
      <c r="I8" s="10"/>
      <c r="J8" s="10"/>
      <c r="K8" s="14"/>
      <c r="L8" s="14"/>
      <c r="M8" s="10"/>
      <c r="N8" s="10"/>
      <c r="O8" s="10"/>
      <c r="P8" s="10"/>
      <c r="Q8" s="10"/>
      <c r="R8" s="10"/>
      <c r="S8" s="10"/>
    </row>
    <row r="9" spans="1:19" x14ac:dyDescent="0.25">
      <c r="A9" s="112">
        <f>A8+1</f>
        <v>3</v>
      </c>
      <c r="B9" s="10" t="s">
        <v>169</v>
      </c>
      <c r="C9" s="10"/>
      <c r="D9" s="10"/>
      <c r="E9" s="108">
        <v>2.8545000000000001E-2</v>
      </c>
      <c r="F9" s="108">
        <v>2.8545000000000001E-2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112"/>
      <c r="B10" s="10"/>
      <c r="C10" s="10"/>
      <c r="D10" s="10"/>
      <c r="E10" s="10"/>
      <c r="F10" s="10"/>
      <c r="H10" s="10"/>
      <c r="I10" s="10"/>
      <c r="J10" s="10"/>
      <c r="K10" s="14"/>
      <c r="L10" s="14"/>
      <c r="M10" s="10"/>
      <c r="N10" s="10"/>
      <c r="O10" s="10"/>
      <c r="P10" s="10"/>
      <c r="Q10" s="10"/>
      <c r="R10" s="10"/>
      <c r="S10" s="10"/>
    </row>
    <row r="11" spans="1:19" x14ac:dyDescent="0.25">
      <c r="A11" s="112">
        <f>A9+1</f>
        <v>4</v>
      </c>
      <c r="B11" s="19" t="s">
        <v>170</v>
      </c>
      <c r="C11" s="19"/>
      <c r="D11" s="19"/>
      <c r="E11" s="109">
        <v>1.03</v>
      </c>
      <c r="F11" s="109">
        <v>1.03</v>
      </c>
      <c r="H11" s="10"/>
      <c r="I11" s="10"/>
      <c r="J11" s="10"/>
      <c r="K11" s="14"/>
      <c r="L11" s="14"/>
      <c r="M11" s="10"/>
      <c r="N11" s="10"/>
      <c r="O11" s="10"/>
      <c r="P11" s="10"/>
      <c r="Q11" s="10"/>
      <c r="R11" s="10"/>
      <c r="S11" s="10"/>
    </row>
    <row r="12" spans="1:19" x14ac:dyDescent="0.25">
      <c r="A12" s="112"/>
      <c r="B12" s="10"/>
      <c r="C12" s="10"/>
      <c r="D12" s="10"/>
      <c r="E12" s="10"/>
      <c r="F12" s="10"/>
      <c r="H12" s="16"/>
      <c r="I12" s="16"/>
      <c r="J12" s="10"/>
      <c r="K12" s="14"/>
      <c r="L12" s="14"/>
      <c r="M12" s="10"/>
      <c r="N12" s="10"/>
      <c r="O12" s="10"/>
      <c r="P12" s="10"/>
      <c r="Q12" s="10"/>
      <c r="R12" s="10"/>
      <c r="S12" s="10"/>
    </row>
    <row r="13" spans="1:19" x14ac:dyDescent="0.25">
      <c r="A13" s="112">
        <f>A11+1</f>
        <v>5</v>
      </c>
      <c r="B13" s="104" t="s">
        <v>171</v>
      </c>
      <c r="C13" s="104"/>
      <c r="D13" s="104"/>
      <c r="E13" s="104">
        <v>1.0201100000000001</v>
      </c>
      <c r="F13" s="104">
        <v>1.0201100000000001</v>
      </c>
      <c r="H13" s="16"/>
      <c r="I13" s="16"/>
      <c r="J13" s="10"/>
      <c r="K13" s="14"/>
      <c r="L13" s="14"/>
      <c r="M13" s="10"/>
      <c r="N13" s="10"/>
      <c r="O13" s="10"/>
      <c r="P13" s="10"/>
      <c r="Q13" s="10"/>
      <c r="R13" s="10"/>
      <c r="S13" s="10"/>
    </row>
    <row r="14" spans="1:19" x14ac:dyDescent="0.25">
      <c r="A14" s="112"/>
      <c r="B14" s="10"/>
      <c r="C14" s="10"/>
      <c r="D14" s="10"/>
      <c r="E14" s="10"/>
      <c r="F14" s="10"/>
      <c r="H14" s="16"/>
      <c r="I14" s="16"/>
      <c r="J14" s="10"/>
      <c r="K14" s="14"/>
      <c r="L14" s="14"/>
      <c r="M14" s="10"/>
      <c r="N14" s="10"/>
      <c r="O14" s="10"/>
      <c r="P14" s="10"/>
      <c r="Q14" s="10"/>
      <c r="R14" s="10"/>
      <c r="S14" s="10"/>
    </row>
    <row r="15" spans="1:19" x14ac:dyDescent="0.25">
      <c r="A15" s="112"/>
      <c r="B15" s="10"/>
      <c r="C15" s="10"/>
      <c r="D15" s="10"/>
      <c r="E15" s="10"/>
      <c r="F15" s="10"/>
      <c r="H15" s="16"/>
      <c r="I15" s="16"/>
      <c r="J15" s="10"/>
      <c r="K15" s="14"/>
      <c r="L15" s="14"/>
      <c r="M15" s="10"/>
      <c r="N15" s="10"/>
      <c r="O15" s="10"/>
      <c r="P15" s="10"/>
      <c r="Q15" s="10"/>
      <c r="R15" s="10"/>
      <c r="S15" s="10"/>
    </row>
    <row r="16" spans="1:19" x14ac:dyDescent="0.25">
      <c r="A16" s="112"/>
      <c r="B16" s="3" t="s">
        <v>172</v>
      </c>
      <c r="C16" s="17"/>
      <c r="D16" s="17"/>
      <c r="E16" s="17"/>
      <c r="F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2:2" x14ac:dyDescent="0.25">
      <c r="B17" s="12" t="s">
        <v>173</v>
      </c>
    </row>
    <row r="18" spans="2:2" x14ac:dyDescent="0.25">
      <c r="B18" s="12"/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K30"/>
  <sheetViews>
    <sheetView zoomScaleNormal="100" zoomScalePageLayoutView="85" workbookViewId="0">
      <selection activeCell="E22" sqref="E22"/>
    </sheetView>
  </sheetViews>
  <sheetFormatPr defaultColWidth="8.85546875" defaultRowHeight="13.5" x14ac:dyDescent="0.25"/>
  <cols>
    <col min="1" max="1" width="4.85546875" style="41" bestFit="1" customWidth="1"/>
    <col min="2" max="2" width="51" style="5" bestFit="1" customWidth="1"/>
    <col min="3" max="3" width="14.5703125" style="27" bestFit="1" customWidth="1"/>
    <col min="4" max="4" width="14" style="5" bestFit="1" customWidth="1"/>
    <col min="5" max="5" width="14.28515625" style="5" customWidth="1"/>
    <col min="6" max="6" width="18.42578125" style="5" bestFit="1" customWidth="1"/>
    <col min="7" max="7" width="18.5703125" style="5" customWidth="1"/>
    <col min="8" max="8" width="21.42578125" style="5" customWidth="1"/>
    <col min="9" max="9" width="8.140625" style="5" bestFit="1" customWidth="1"/>
    <col min="10" max="10" width="17.28515625" style="5" bestFit="1" customWidth="1"/>
    <col min="11" max="11" width="11.42578125" style="5" bestFit="1" customWidth="1"/>
    <col min="12" max="252" width="8.85546875" style="5"/>
    <col min="253" max="253" width="4.42578125" style="5" customWidth="1"/>
    <col min="254" max="254" width="42.85546875" style="5" bestFit="1" customWidth="1"/>
    <col min="255" max="255" width="0" style="5" hidden="1" customWidth="1"/>
    <col min="256" max="256" width="28.28515625" style="5" customWidth="1"/>
    <col min="257" max="257" width="31.42578125" style="5" bestFit="1" customWidth="1"/>
    <col min="258" max="258" width="17.42578125" style="5" bestFit="1" customWidth="1"/>
    <col min="259" max="259" width="19" style="5" customWidth="1"/>
    <col min="260" max="261" width="18.7109375" style="5" customWidth="1"/>
    <col min="262" max="262" width="20.140625" style="5" customWidth="1"/>
    <col min="263" max="263" width="20.28515625" style="5" bestFit="1" customWidth="1"/>
    <col min="264" max="264" width="21.42578125" style="5" customWidth="1"/>
    <col min="265" max="265" width="8.140625" style="5" bestFit="1" customWidth="1"/>
    <col min="266" max="266" width="17.28515625" style="5" bestFit="1" customWidth="1"/>
    <col min="267" max="267" width="11.42578125" style="5" bestFit="1" customWidth="1"/>
    <col min="268" max="508" width="8.85546875" style="5"/>
    <col min="509" max="509" width="4.42578125" style="5" customWidth="1"/>
    <col min="510" max="510" width="42.85546875" style="5" bestFit="1" customWidth="1"/>
    <col min="511" max="511" width="0" style="5" hidden="1" customWidth="1"/>
    <col min="512" max="512" width="28.28515625" style="5" customWidth="1"/>
    <col min="513" max="513" width="31.42578125" style="5" bestFit="1" customWidth="1"/>
    <col min="514" max="514" width="17.42578125" style="5" bestFit="1" customWidth="1"/>
    <col min="515" max="515" width="19" style="5" customWidth="1"/>
    <col min="516" max="517" width="18.7109375" style="5" customWidth="1"/>
    <col min="518" max="518" width="20.140625" style="5" customWidth="1"/>
    <col min="519" max="519" width="20.28515625" style="5" bestFit="1" customWidth="1"/>
    <col min="520" max="520" width="21.42578125" style="5" customWidth="1"/>
    <col min="521" max="521" width="8.140625" style="5" bestFit="1" customWidth="1"/>
    <col min="522" max="522" width="17.28515625" style="5" bestFit="1" customWidth="1"/>
    <col min="523" max="523" width="11.42578125" style="5" bestFit="1" customWidth="1"/>
    <col min="524" max="764" width="8.85546875" style="5"/>
    <col min="765" max="765" width="4.42578125" style="5" customWidth="1"/>
    <col min="766" max="766" width="42.85546875" style="5" bestFit="1" customWidth="1"/>
    <col min="767" max="767" width="0" style="5" hidden="1" customWidth="1"/>
    <col min="768" max="768" width="28.28515625" style="5" customWidth="1"/>
    <col min="769" max="769" width="31.42578125" style="5" bestFit="1" customWidth="1"/>
    <col min="770" max="770" width="17.42578125" style="5" bestFit="1" customWidth="1"/>
    <col min="771" max="771" width="19" style="5" customWidth="1"/>
    <col min="772" max="773" width="18.7109375" style="5" customWidth="1"/>
    <col min="774" max="774" width="20.140625" style="5" customWidth="1"/>
    <col min="775" max="775" width="20.28515625" style="5" bestFit="1" customWidth="1"/>
    <col min="776" max="776" width="21.42578125" style="5" customWidth="1"/>
    <col min="777" max="777" width="8.140625" style="5" bestFit="1" customWidth="1"/>
    <col min="778" max="778" width="17.28515625" style="5" bestFit="1" customWidth="1"/>
    <col min="779" max="779" width="11.42578125" style="5" bestFit="1" customWidth="1"/>
    <col min="780" max="1020" width="8.85546875" style="5"/>
    <col min="1021" max="1021" width="4.42578125" style="5" customWidth="1"/>
    <col min="1022" max="1022" width="42.85546875" style="5" bestFit="1" customWidth="1"/>
    <col min="1023" max="1023" width="0" style="5" hidden="1" customWidth="1"/>
    <col min="1024" max="1024" width="28.28515625" style="5" customWidth="1"/>
    <col min="1025" max="1025" width="31.42578125" style="5" bestFit="1" customWidth="1"/>
    <col min="1026" max="1026" width="17.42578125" style="5" bestFit="1" customWidth="1"/>
    <col min="1027" max="1027" width="19" style="5" customWidth="1"/>
    <col min="1028" max="1029" width="18.7109375" style="5" customWidth="1"/>
    <col min="1030" max="1030" width="20.140625" style="5" customWidth="1"/>
    <col min="1031" max="1031" width="20.28515625" style="5" bestFit="1" customWidth="1"/>
    <col min="1032" max="1032" width="21.42578125" style="5" customWidth="1"/>
    <col min="1033" max="1033" width="8.140625" style="5" bestFit="1" customWidth="1"/>
    <col min="1034" max="1034" width="17.28515625" style="5" bestFit="1" customWidth="1"/>
    <col min="1035" max="1035" width="11.42578125" style="5" bestFit="1" customWidth="1"/>
    <col min="1036" max="1276" width="8.85546875" style="5"/>
    <col min="1277" max="1277" width="4.42578125" style="5" customWidth="1"/>
    <col min="1278" max="1278" width="42.85546875" style="5" bestFit="1" customWidth="1"/>
    <col min="1279" max="1279" width="0" style="5" hidden="1" customWidth="1"/>
    <col min="1280" max="1280" width="28.28515625" style="5" customWidth="1"/>
    <col min="1281" max="1281" width="31.42578125" style="5" bestFit="1" customWidth="1"/>
    <col min="1282" max="1282" width="17.42578125" style="5" bestFit="1" customWidth="1"/>
    <col min="1283" max="1283" width="19" style="5" customWidth="1"/>
    <col min="1284" max="1285" width="18.7109375" style="5" customWidth="1"/>
    <col min="1286" max="1286" width="20.140625" style="5" customWidth="1"/>
    <col min="1287" max="1287" width="20.28515625" style="5" bestFit="1" customWidth="1"/>
    <col min="1288" max="1288" width="21.42578125" style="5" customWidth="1"/>
    <col min="1289" max="1289" width="8.140625" style="5" bestFit="1" customWidth="1"/>
    <col min="1290" max="1290" width="17.28515625" style="5" bestFit="1" customWidth="1"/>
    <col min="1291" max="1291" width="11.42578125" style="5" bestFit="1" customWidth="1"/>
    <col min="1292" max="1532" width="8.85546875" style="5"/>
    <col min="1533" max="1533" width="4.42578125" style="5" customWidth="1"/>
    <col min="1534" max="1534" width="42.85546875" style="5" bestFit="1" customWidth="1"/>
    <col min="1535" max="1535" width="0" style="5" hidden="1" customWidth="1"/>
    <col min="1536" max="1536" width="28.28515625" style="5" customWidth="1"/>
    <col min="1537" max="1537" width="31.42578125" style="5" bestFit="1" customWidth="1"/>
    <col min="1538" max="1538" width="17.42578125" style="5" bestFit="1" customWidth="1"/>
    <col min="1539" max="1539" width="19" style="5" customWidth="1"/>
    <col min="1540" max="1541" width="18.7109375" style="5" customWidth="1"/>
    <col min="1542" max="1542" width="20.140625" style="5" customWidth="1"/>
    <col min="1543" max="1543" width="20.28515625" style="5" bestFit="1" customWidth="1"/>
    <col min="1544" max="1544" width="21.42578125" style="5" customWidth="1"/>
    <col min="1545" max="1545" width="8.140625" style="5" bestFit="1" customWidth="1"/>
    <col min="1546" max="1546" width="17.28515625" style="5" bestFit="1" customWidth="1"/>
    <col min="1547" max="1547" width="11.42578125" style="5" bestFit="1" customWidth="1"/>
    <col min="1548" max="1788" width="8.85546875" style="5"/>
    <col min="1789" max="1789" width="4.42578125" style="5" customWidth="1"/>
    <col min="1790" max="1790" width="42.85546875" style="5" bestFit="1" customWidth="1"/>
    <col min="1791" max="1791" width="0" style="5" hidden="1" customWidth="1"/>
    <col min="1792" max="1792" width="28.28515625" style="5" customWidth="1"/>
    <col min="1793" max="1793" width="31.42578125" style="5" bestFit="1" customWidth="1"/>
    <col min="1794" max="1794" width="17.42578125" style="5" bestFit="1" customWidth="1"/>
    <col min="1795" max="1795" width="19" style="5" customWidth="1"/>
    <col min="1796" max="1797" width="18.7109375" style="5" customWidth="1"/>
    <col min="1798" max="1798" width="20.140625" style="5" customWidth="1"/>
    <col min="1799" max="1799" width="20.28515625" style="5" bestFit="1" customWidth="1"/>
    <col min="1800" max="1800" width="21.42578125" style="5" customWidth="1"/>
    <col min="1801" max="1801" width="8.140625" style="5" bestFit="1" customWidth="1"/>
    <col min="1802" max="1802" width="17.28515625" style="5" bestFit="1" customWidth="1"/>
    <col min="1803" max="1803" width="11.42578125" style="5" bestFit="1" customWidth="1"/>
    <col min="1804" max="2044" width="8.85546875" style="5"/>
    <col min="2045" max="2045" width="4.42578125" style="5" customWidth="1"/>
    <col min="2046" max="2046" width="42.85546875" style="5" bestFit="1" customWidth="1"/>
    <col min="2047" max="2047" width="0" style="5" hidden="1" customWidth="1"/>
    <col min="2048" max="2048" width="28.28515625" style="5" customWidth="1"/>
    <col min="2049" max="2049" width="31.42578125" style="5" bestFit="1" customWidth="1"/>
    <col min="2050" max="2050" width="17.42578125" style="5" bestFit="1" customWidth="1"/>
    <col min="2051" max="2051" width="19" style="5" customWidth="1"/>
    <col min="2052" max="2053" width="18.7109375" style="5" customWidth="1"/>
    <col min="2054" max="2054" width="20.140625" style="5" customWidth="1"/>
    <col min="2055" max="2055" width="20.28515625" style="5" bestFit="1" customWidth="1"/>
    <col min="2056" max="2056" width="21.42578125" style="5" customWidth="1"/>
    <col min="2057" max="2057" width="8.140625" style="5" bestFit="1" customWidth="1"/>
    <col min="2058" max="2058" width="17.28515625" style="5" bestFit="1" customWidth="1"/>
    <col min="2059" max="2059" width="11.42578125" style="5" bestFit="1" customWidth="1"/>
    <col min="2060" max="2300" width="8.85546875" style="5"/>
    <col min="2301" max="2301" width="4.42578125" style="5" customWidth="1"/>
    <col min="2302" max="2302" width="42.85546875" style="5" bestFit="1" customWidth="1"/>
    <col min="2303" max="2303" width="0" style="5" hidden="1" customWidth="1"/>
    <col min="2304" max="2304" width="28.28515625" style="5" customWidth="1"/>
    <col min="2305" max="2305" width="31.42578125" style="5" bestFit="1" customWidth="1"/>
    <col min="2306" max="2306" width="17.42578125" style="5" bestFit="1" customWidth="1"/>
    <col min="2307" max="2307" width="19" style="5" customWidth="1"/>
    <col min="2308" max="2309" width="18.7109375" style="5" customWidth="1"/>
    <col min="2310" max="2310" width="20.140625" style="5" customWidth="1"/>
    <col min="2311" max="2311" width="20.28515625" style="5" bestFit="1" customWidth="1"/>
    <col min="2312" max="2312" width="21.42578125" style="5" customWidth="1"/>
    <col min="2313" max="2313" width="8.140625" style="5" bestFit="1" customWidth="1"/>
    <col min="2314" max="2314" width="17.28515625" style="5" bestFit="1" customWidth="1"/>
    <col min="2315" max="2315" width="11.42578125" style="5" bestFit="1" customWidth="1"/>
    <col min="2316" max="2556" width="8.85546875" style="5"/>
    <col min="2557" max="2557" width="4.42578125" style="5" customWidth="1"/>
    <col min="2558" max="2558" width="42.85546875" style="5" bestFit="1" customWidth="1"/>
    <col min="2559" max="2559" width="0" style="5" hidden="1" customWidth="1"/>
    <col min="2560" max="2560" width="28.28515625" style="5" customWidth="1"/>
    <col min="2561" max="2561" width="31.42578125" style="5" bestFit="1" customWidth="1"/>
    <col min="2562" max="2562" width="17.42578125" style="5" bestFit="1" customWidth="1"/>
    <col min="2563" max="2563" width="19" style="5" customWidth="1"/>
    <col min="2564" max="2565" width="18.7109375" style="5" customWidth="1"/>
    <col min="2566" max="2566" width="20.140625" style="5" customWidth="1"/>
    <col min="2567" max="2567" width="20.28515625" style="5" bestFit="1" customWidth="1"/>
    <col min="2568" max="2568" width="21.42578125" style="5" customWidth="1"/>
    <col min="2569" max="2569" width="8.140625" style="5" bestFit="1" customWidth="1"/>
    <col min="2570" max="2570" width="17.28515625" style="5" bestFit="1" customWidth="1"/>
    <col min="2571" max="2571" width="11.42578125" style="5" bestFit="1" customWidth="1"/>
    <col min="2572" max="2812" width="8.85546875" style="5"/>
    <col min="2813" max="2813" width="4.42578125" style="5" customWidth="1"/>
    <col min="2814" max="2814" width="42.85546875" style="5" bestFit="1" customWidth="1"/>
    <col min="2815" max="2815" width="0" style="5" hidden="1" customWidth="1"/>
    <col min="2816" max="2816" width="28.28515625" style="5" customWidth="1"/>
    <col min="2817" max="2817" width="31.42578125" style="5" bestFit="1" customWidth="1"/>
    <col min="2818" max="2818" width="17.42578125" style="5" bestFit="1" customWidth="1"/>
    <col min="2819" max="2819" width="19" style="5" customWidth="1"/>
    <col min="2820" max="2821" width="18.7109375" style="5" customWidth="1"/>
    <col min="2822" max="2822" width="20.140625" style="5" customWidth="1"/>
    <col min="2823" max="2823" width="20.28515625" style="5" bestFit="1" customWidth="1"/>
    <col min="2824" max="2824" width="21.42578125" style="5" customWidth="1"/>
    <col min="2825" max="2825" width="8.140625" style="5" bestFit="1" customWidth="1"/>
    <col min="2826" max="2826" width="17.28515625" style="5" bestFit="1" customWidth="1"/>
    <col min="2827" max="2827" width="11.42578125" style="5" bestFit="1" customWidth="1"/>
    <col min="2828" max="3068" width="8.85546875" style="5"/>
    <col min="3069" max="3069" width="4.42578125" style="5" customWidth="1"/>
    <col min="3070" max="3070" width="42.85546875" style="5" bestFit="1" customWidth="1"/>
    <col min="3071" max="3071" width="0" style="5" hidden="1" customWidth="1"/>
    <col min="3072" max="3072" width="28.28515625" style="5" customWidth="1"/>
    <col min="3073" max="3073" width="31.42578125" style="5" bestFit="1" customWidth="1"/>
    <col min="3074" max="3074" width="17.42578125" style="5" bestFit="1" customWidth="1"/>
    <col min="3075" max="3075" width="19" style="5" customWidth="1"/>
    <col min="3076" max="3077" width="18.7109375" style="5" customWidth="1"/>
    <col min="3078" max="3078" width="20.140625" style="5" customWidth="1"/>
    <col min="3079" max="3079" width="20.28515625" style="5" bestFit="1" customWidth="1"/>
    <col min="3080" max="3080" width="21.42578125" style="5" customWidth="1"/>
    <col min="3081" max="3081" width="8.140625" style="5" bestFit="1" customWidth="1"/>
    <col min="3082" max="3082" width="17.28515625" style="5" bestFit="1" customWidth="1"/>
    <col min="3083" max="3083" width="11.42578125" style="5" bestFit="1" customWidth="1"/>
    <col min="3084" max="3324" width="8.85546875" style="5"/>
    <col min="3325" max="3325" width="4.42578125" style="5" customWidth="1"/>
    <col min="3326" max="3326" width="42.85546875" style="5" bestFit="1" customWidth="1"/>
    <col min="3327" max="3327" width="0" style="5" hidden="1" customWidth="1"/>
    <col min="3328" max="3328" width="28.28515625" style="5" customWidth="1"/>
    <col min="3329" max="3329" width="31.42578125" style="5" bestFit="1" customWidth="1"/>
    <col min="3330" max="3330" width="17.42578125" style="5" bestFit="1" customWidth="1"/>
    <col min="3331" max="3331" width="19" style="5" customWidth="1"/>
    <col min="3332" max="3333" width="18.7109375" style="5" customWidth="1"/>
    <col min="3334" max="3334" width="20.140625" style="5" customWidth="1"/>
    <col min="3335" max="3335" width="20.28515625" style="5" bestFit="1" customWidth="1"/>
    <col min="3336" max="3336" width="21.42578125" style="5" customWidth="1"/>
    <col min="3337" max="3337" width="8.140625" style="5" bestFit="1" customWidth="1"/>
    <col min="3338" max="3338" width="17.28515625" style="5" bestFit="1" customWidth="1"/>
    <col min="3339" max="3339" width="11.42578125" style="5" bestFit="1" customWidth="1"/>
    <col min="3340" max="3580" width="8.85546875" style="5"/>
    <col min="3581" max="3581" width="4.42578125" style="5" customWidth="1"/>
    <col min="3582" max="3582" width="42.85546875" style="5" bestFit="1" customWidth="1"/>
    <col min="3583" max="3583" width="0" style="5" hidden="1" customWidth="1"/>
    <col min="3584" max="3584" width="28.28515625" style="5" customWidth="1"/>
    <col min="3585" max="3585" width="31.42578125" style="5" bestFit="1" customWidth="1"/>
    <col min="3586" max="3586" width="17.42578125" style="5" bestFit="1" customWidth="1"/>
    <col min="3587" max="3587" width="19" style="5" customWidth="1"/>
    <col min="3588" max="3589" width="18.7109375" style="5" customWidth="1"/>
    <col min="3590" max="3590" width="20.140625" style="5" customWidth="1"/>
    <col min="3591" max="3591" width="20.28515625" style="5" bestFit="1" customWidth="1"/>
    <col min="3592" max="3592" width="21.42578125" style="5" customWidth="1"/>
    <col min="3593" max="3593" width="8.140625" style="5" bestFit="1" customWidth="1"/>
    <col min="3594" max="3594" width="17.28515625" style="5" bestFit="1" customWidth="1"/>
    <col min="3595" max="3595" width="11.42578125" style="5" bestFit="1" customWidth="1"/>
    <col min="3596" max="3836" width="8.85546875" style="5"/>
    <col min="3837" max="3837" width="4.42578125" style="5" customWidth="1"/>
    <col min="3838" max="3838" width="42.85546875" style="5" bestFit="1" customWidth="1"/>
    <col min="3839" max="3839" width="0" style="5" hidden="1" customWidth="1"/>
    <col min="3840" max="3840" width="28.28515625" style="5" customWidth="1"/>
    <col min="3841" max="3841" width="31.42578125" style="5" bestFit="1" customWidth="1"/>
    <col min="3842" max="3842" width="17.42578125" style="5" bestFit="1" customWidth="1"/>
    <col min="3843" max="3843" width="19" style="5" customWidth="1"/>
    <col min="3844" max="3845" width="18.7109375" style="5" customWidth="1"/>
    <col min="3846" max="3846" width="20.140625" style="5" customWidth="1"/>
    <col min="3847" max="3847" width="20.28515625" style="5" bestFit="1" customWidth="1"/>
    <col min="3848" max="3848" width="21.42578125" style="5" customWidth="1"/>
    <col min="3849" max="3849" width="8.140625" style="5" bestFit="1" customWidth="1"/>
    <col min="3850" max="3850" width="17.28515625" style="5" bestFit="1" customWidth="1"/>
    <col min="3851" max="3851" width="11.42578125" style="5" bestFit="1" customWidth="1"/>
    <col min="3852" max="4092" width="8.85546875" style="5"/>
    <col min="4093" max="4093" width="4.42578125" style="5" customWidth="1"/>
    <col min="4094" max="4094" width="42.85546875" style="5" bestFit="1" customWidth="1"/>
    <col min="4095" max="4095" width="0" style="5" hidden="1" customWidth="1"/>
    <col min="4096" max="4096" width="28.28515625" style="5" customWidth="1"/>
    <col min="4097" max="4097" width="31.42578125" style="5" bestFit="1" customWidth="1"/>
    <col min="4098" max="4098" width="17.42578125" style="5" bestFit="1" customWidth="1"/>
    <col min="4099" max="4099" width="19" style="5" customWidth="1"/>
    <col min="4100" max="4101" width="18.7109375" style="5" customWidth="1"/>
    <col min="4102" max="4102" width="20.140625" style="5" customWidth="1"/>
    <col min="4103" max="4103" width="20.28515625" style="5" bestFit="1" customWidth="1"/>
    <col min="4104" max="4104" width="21.42578125" style="5" customWidth="1"/>
    <col min="4105" max="4105" width="8.140625" style="5" bestFit="1" customWidth="1"/>
    <col min="4106" max="4106" width="17.28515625" style="5" bestFit="1" customWidth="1"/>
    <col min="4107" max="4107" width="11.42578125" style="5" bestFit="1" customWidth="1"/>
    <col min="4108" max="4348" width="8.85546875" style="5"/>
    <col min="4349" max="4349" width="4.42578125" style="5" customWidth="1"/>
    <col min="4350" max="4350" width="42.85546875" style="5" bestFit="1" customWidth="1"/>
    <col min="4351" max="4351" width="0" style="5" hidden="1" customWidth="1"/>
    <col min="4352" max="4352" width="28.28515625" style="5" customWidth="1"/>
    <col min="4353" max="4353" width="31.42578125" style="5" bestFit="1" customWidth="1"/>
    <col min="4354" max="4354" width="17.42578125" style="5" bestFit="1" customWidth="1"/>
    <col min="4355" max="4355" width="19" style="5" customWidth="1"/>
    <col min="4356" max="4357" width="18.7109375" style="5" customWidth="1"/>
    <col min="4358" max="4358" width="20.140625" style="5" customWidth="1"/>
    <col min="4359" max="4359" width="20.28515625" style="5" bestFit="1" customWidth="1"/>
    <col min="4360" max="4360" width="21.42578125" style="5" customWidth="1"/>
    <col min="4361" max="4361" width="8.140625" style="5" bestFit="1" customWidth="1"/>
    <col min="4362" max="4362" width="17.28515625" style="5" bestFit="1" customWidth="1"/>
    <col min="4363" max="4363" width="11.42578125" style="5" bestFit="1" customWidth="1"/>
    <col min="4364" max="4604" width="8.85546875" style="5"/>
    <col min="4605" max="4605" width="4.42578125" style="5" customWidth="1"/>
    <col min="4606" max="4606" width="42.85546875" style="5" bestFit="1" customWidth="1"/>
    <col min="4607" max="4607" width="0" style="5" hidden="1" customWidth="1"/>
    <col min="4608" max="4608" width="28.28515625" style="5" customWidth="1"/>
    <col min="4609" max="4609" width="31.42578125" style="5" bestFit="1" customWidth="1"/>
    <col min="4610" max="4610" width="17.42578125" style="5" bestFit="1" customWidth="1"/>
    <col min="4611" max="4611" width="19" style="5" customWidth="1"/>
    <col min="4612" max="4613" width="18.7109375" style="5" customWidth="1"/>
    <col min="4614" max="4614" width="20.140625" style="5" customWidth="1"/>
    <col min="4615" max="4615" width="20.28515625" style="5" bestFit="1" customWidth="1"/>
    <col min="4616" max="4616" width="21.42578125" style="5" customWidth="1"/>
    <col min="4617" max="4617" width="8.140625" style="5" bestFit="1" customWidth="1"/>
    <col min="4618" max="4618" width="17.28515625" style="5" bestFit="1" customWidth="1"/>
    <col min="4619" max="4619" width="11.42578125" style="5" bestFit="1" customWidth="1"/>
    <col min="4620" max="4860" width="8.85546875" style="5"/>
    <col min="4861" max="4861" width="4.42578125" style="5" customWidth="1"/>
    <col min="4862" max="4862" width="42.85546875" style="5" bestFit="1" customWidth="1"/>
    <col min="4863" max="4863" width="0" style="5" hidden="1" customWidth="1"/>
    <col min="4864" max="4864" width="28.28515625" style="5" customWidth="1"/>
    <col min="4865" max="4865" width="31.42578125" style="5" bestFit="1" customWidth="1"/>
    <col min="4866" max="4866" width="17.42578125" style="5" bestFit="1" customWidth="1"/>
    <col min="4867" max="4867" width="19" style="5" customWidth="1"/>
    <col min="4868" max="4869" width="18.7109375" style="5" customWidth="1"/>
    <col min="4870" max="4870" width="20.140625" style="5" customWidth="1"/>
    <col min="4871" max="4871" width="20.28515625" style="5" bestFit="1" customWidth="1"/>
    <col min="4872" max="4872" width="21.42578125" style="5" customWidth="1"/>
    <col min="4873" max="4873" width="8.140625" style="5" bestFit="1" customWidth="1"/>
    <col min="4874" max="4874" width="17.28515625" style="5" bestFit="1" customWidth="1"/>
    <col min="4875" max="4875" width="11.42578125" style="5" bestFit="1" customWidth="1"/>
    <col min="4876" max="5116" width="8.85546875" style="5"/>
    <col min="5117" max="5117" width="4.42578125" style="5" customWidth="1"/>
    <col min="5118" max="5118" width="42.85546875" style="5" bestFit="1" customWidth="1"/>
    <col min="5119" max="5119" width="0" style="5" hidden="1" customWidth="1"/>
    <col min="5120" max="5120" width="28.28515625" style="5" customWidth="1"/>
    <col min="5121" max="5121" width="31.42578125" style="5" bestFit="1" customWidth="1"/>
    <col min="5122" max="5122" width="17.42578125" style="5" bestFit="1" customWidth="1"/>
    <col min="5123" max="5123" width="19" style="5" customWidth="1"/>
    <col min="5124" max="5125" width="18.7109375" style="5" customWidth="1"/>
    <col min="5126" max="5126" width="20.140625" style="5" customWidth="1"/>
    <col min="5127" max="5127" width="20.28515625" style="5" bestFit="1" customWidth="1"/>
    <col min="5128" max="5128" width="21.42578125" style="5" customWidth="1"/>
    <col min="5129" max="5129" width="8.140625" style="5" bestFit="1" customWidth="1"/>
    <col min="5130" max="5130" width="17.28515625" style="5" bestFit="1" customWidth="1"/>
    <col min="5131" max="5131" width="11.42578125" style="5" bestFit="1" customWidth="1"/>
    <col min="5132" max="5372" width="8.85546875" style="5"/>
    <col min="5373" max="5373" width="4.42578125" style="5" customWidth="1"/>
    <col min="5374" max="5374" width="42.85546875" style="5" bestFit="1" customWidth="1"/>
    <col min="5375" max="5375" width="0" style="5" hidden="1" customWidth="1"/>
    <col min="5376" max="5376" width="28.28515625" style="5" customWidth="1"/>
    <col min="5377" max="5377" width="31.42578125" style="5" bestFit="1" customWidth="1"/>
    <col min="5378" max="5378" width="17.42578125" style="5" bestFit="1" customWidth="1"/>
    <col min="5379" max="5379" width="19" style="5" customWidth="1"/>
    <col min="5380" max="5381" width="18.7109375" style="5" customWidth="1"/>
    <col min="5382" max="5382" width="20.140625" style="5" customWidth="1"/>
    <col min="5383" max="5383" width="20.28515625" style="5" bestFit="1" customWidth="1"/>
    <col min="5384" max="5384" width="21.42578125" style="5" customWidth="1"/>
    <col min="5385" max="5385" width="8.140625" style="5" bestFit="1" customWidth="1"/>
    <col min="5386" max="5386" width="17.28515625" style="5" bestFit="1" customWidth="1"/>
    <col min="5387" max="5387" width="11.42578125" style="5" bestFit="1" customWidth="1"/>
    <col min="5388" max="5628" width="8.85546875" style="5"/>
    <col min="5629" max="5629" width="4.42578125" style="5" customWidth="1"/>
    <col min="5630" max="5630" width="42.85546875" style="5" bestFit="1" customWidth="1"/>
    <col min="5631" max="5631" width="0" style="5" hidden="1" customWidth="1"/>
    <col min="5632" max="5632" width="28.28515625" style="5" customWidth="1"/>
    <col min="5633" max="5633" width="31.42578125" style="5" bestFit="1" customWidth="1"/>
    <col min="5634" max="5634" width="17.42578125" style="5" bestFit="1" customWidth="1"/>
    <col min="5635" max="5635" width="19" style="5" customWidth="1"/>
    <col min="5636" max="5637" width="18.7109375" style="5" customWidth="1"/>
    <col min="5638" max="5638" width="20.140625" style="5" customWidth="1"/>
    <col min="5639" max="5639" width="20.28515625" style="5" bestFit="1" customWidth="1"/>
    <col min="5640" max="5640" width="21.42578125" style="5" customWidth="1"/>
    <col min="5641" max="5641" width="8.140625" style="5" bestFit="1" customWidth="1"/>
    <col min="5642" max="5642" width="17.28515625" style="5" bestFit="1" customWidth="1"/>
    <col min="5643" max="5643" width="11.42578125" style="5" bestFit="1" customWidth="1"/>
    <col min="5644" max="5884" width="8.85546875" style="5"/>
    <col min="5885" max="5885" width="4.42578125" style="5" customWidth="1"/>
    <col min="5886" max="5886" width="42.85546875" style="5" bestFit="1" customWidth="1"/>
    <col min="5887" max="5887" width="0" style="5" hidden="1" customWidth="1"/>
    <col min="5888" max="5888" width="28.28515625" style="5" customWidth="1"/>
    <col min="5889" max="5889" width="31.42578125" style="5" bestFit="1" customWidth="1"/>
    <col min="5890" max="5890" width="17.42578125" style="5" bestFit="1" customWidth="1"/>
    <col min="5891" max="5891" width="19" style="5" customWidth="1"/>
    <col min="5892" max="5893" width="18.7109375" style="5" customWidth="1"/>
    <col min="5894" max="5894" width="20.140625" style="5" customWidth="1"/>
    <col min="5895" max="5895" width="20.28515625" style="5" bestFit="1" customWidth="1"/>
    <col min="5896" max="5896" width="21.42578125" style="5" customWidth="1"/>
    <col min="5897" max="5897" width="8.140625" style="5" bestFit="1" customWidth="1"/>
    <col min="5898" max="5898" width="17.28515625" style="5" bestFit="1" customWidth="1"/>
    <col min="5899" max="5899" width="11.42578125" style="5" bestFit="1" customWidth="1"/>
    <col min="5900" max="6140" width="8.85546875" style="5"/>
    <col min="6141" max="6141" width="4.42578125" style="5" customWidth="1"/>
    <col min="6142" max="6142" width="42.85546875" style="5" bestFit="1" customWidth="1"/>
    <col min="6143" max="6143" width="0" style="5" hidden="1" customWidth="1"/>
    <col min="6144" max="6144" width="28.28515625" style="5" customWidth="1"/>
    <col min="6145" max="6145" width="31.42578125" style="5" bestFit="1" customWidth="1"/>
    <col min="6146" max="6146" width="17.42578125" style="5" bestFit="1" customWidth="1"/>
    <col min="6147" max="6147" width="19" style="5" customWidth="1"/>
    <col min="6148" max="6149" width="18.7109375" style="5" customWidth="1"/>
    <col min="6150" max="6150" width="20.140625" style="5" customWidth="1"/>
    <col min="6151" max="6151" width="20.28515625" style="5" bestFit="1" customWidth="1"/>
    <col min="6152" max="6152" width="21.42578125" style="5" customWidth="1"/>
    <col min="6153" max="6153" width="8.140625" style="5" bestFit="1" customWidth="1"/>
    <col min="6154" max="6154" width="17.28515625" style="5" bestFit="1" customWidth="1"/>
    <col min="6155" max="6155" width="11.42578125" style="5" bestFit="1" customWidth="1"/>
    <col min="6156" max="6396" width="8.85546875" style="5"/>
    <col min="6397" max="6397" width="4.42578125" style="5" customWidth="1"/>
    <col min="6398" max="6398" width="42.85546875" style="5" bestFit="1" customWidth="1"/>
    <col min="6399" max="6399" width="0" style="5" hidden="1" customWidth="1"/>
    <col min="6400" max="6400" width="28.28515625" style="5" customWidth="1"/>
    <col min="6401" max="6401" width="31.42578125" style="5" bestFit="1" customWidth="1"/>
    <col min="6402" max="6402" width="17.42578125" style="5" bestFit="1" customWidth="1"/>
    <col min="6403" max="6403" width="19" style="5" customWidth="1"/>
    <col min="6404" max="6405" width="18.7109375" style="5" customWidth="1"/>
    <col min="6406" max="6406" width="20.140625" style="5" customWidth="1"/>
    <col min="6407" max="6407" width="20.28515625" style="5" bestFit="1" customWidth="1"/>
    <col min="6408" max="6408" width="21.42578125" style="5" customWidth="1"/>
    <col min="6409" max="6409" width="8.140625" style="5" bestFit="1" customWidth="1"/>
    <col min="6410" max="6410" width="17.28515625" style="5" bestFit="1" customWidth="1"/>
    <col min="6411" max="6411" width="11.42578125" style="5" bestFit="1" customWidth="1"/>
    <col min="6412" max="6652" width="8.85546875" style="5"/>
    <col min="6653" max="6653" width="4.42578125" style="5" customWidth="1"/>
    <col min="6654" max="6654" width="42.85546875" style="5" bestFit="1" customWidth="1"/>
    <col min="6655" max="6655" width="0" style="5" hidden="1" customWidth="1"/>
    <col min="6656" max="6656" width="28.28515625" style="5" customWidth="1"/>
    <col min="6657" max="6657" width="31.42578125" style="5" bestFit="1" customWidth="1"/>
    <col min="6658" max="6658" width="17.42578125" style="5" bestFit="1" customWidth="1"/>
    <col min="6659" max="6659" width="19" style="5" customWidth="1"/>
    <col min="6660" max="6661" width="18.7109375" style="5" customWidth="1"/>
    <col min="6662" max="6662" width="20.140625" style="5" customWidth="1"/>
    <col min="6663" max="6663" width="20.28515625" style="5" bestFit="1" customWidth="1"/>
    <col min="6664" max="6664" width="21.42578125" style="5" customWidth="1"/>
    <col min="6665" max="6665" width="8.140625" style="5" bestFit="1" customWidth="1"/>
    <col min="6666" max="6666" width="17.28515625" style="5" bestFit="1" customWidth="1"/>
    <col min="6667" max="6667" width="11.42578125" style="5" bestFit="1" customWidth="1"/>
    <col min="6668" max="6908" width="8.85546875" style="5"/>
    <col min="6909" max="6909" width="4.42578125" style="5" customWidth="1"/>
    <col min="6910" max="6910" width="42.85546875" style="5" bestFit="1" customWidth="1"/>
    <col min="6911" max="6911" width="0" style="5" hidden="1" customWidth="1"/>
    <col min="6912" max="6912" width="28.28515625" style="5" customWidth="1"/>
    <col min="6913" max="6913" width="31.42578125" style="5" bestFit="1" customWidth="1"/>
    <col min="6914" max="6914" width="17.42578125" style="5" bestFit="1" customWidth="1"/>
    <col min="6915" max="6915" width="19" style="5" customWidth="1"/>
    <col min="6916" max="6917" width="18.7109375" style="5" customWidth="1"/>
    <col min="6918" max="6918" width="20.140625" style="5" customWidth="1"/>
    <col min="6919" max="6919" width="20.28515625" style="5" bestFit="1" customWidth="1"/>
    <col min="6920" max="6920" width="21.42578125" style="5" customWidth="1"/>
    <col min="6921" max="6921" width="8.140625" style="5" bestFit="1" customWidth="1"/>
    <col min="6922" max="6922" width="17.28515625" style="5" bestFit="1" customWidth="1"/>
    <col min="6923" max="6923" width="11.42578125" style="5" bestFit="1" customWidth="1"/>
    <col min="6924" max="7164" width="8.85546875" style="5"/>
    <col min="7165" max="7165" width="4.42578125" style="5" customWidth="1"/>
    <col min="7166" max="7166" width="42.85546875" style="5" bestFit="1" customWidth="1"/>
    <col min="7167" max="7167" width="0" style="5" hidden="1" customWidth="1"/>
    <col min="7168" max="7168" width="28.28515625" style="5" customWidth="1"/>
    <col min="7169" max="7169" width="31.42578125" style="5" bestFit="1" customWidth="1"/>
    <col min="7170" max="7170" width="17.42578125" style="5" bestFit="1" customWidth="1"/>
    <col min="7171" max="7171" width="19" style="5" customWidth="1"/>
    <col min="7172" max="7173" width="18.7109375" style="5" customWidth="1"/>
    <col min="7174" max="7174" width="20.140625" style="5" customWidth="1"/>
    <col min="7175" max="7175" width="20.28515625" style="5" bestFit="1" customWidth="1"/>
    <col min="7176" max="7176" width="21.42578125" style="5" customWidth="1"/>
    <col min="7177" max="7177" width="8.140625" style="5" bestFit="1" customWidth="1"/>
    <col min="7178" max="7178" width="17.28515625" style="5" bestFit="1" customWidth="1"/>
    <col min="7179" max="7179" width="11.42578125" style="5" bestFit="1" customWidth="1"/>
    <col min="7180" max="7420" width="8.85546875" style="5"/>
    <col min="7421" max="7421" width="4.42578125" style="5" customWidth="1"/>
    <col min="7422" max="7422" width="42.85546875" style="5" bestFit="1" customWidth="1"/>
    <col min="7423" max="7423" width="0" style="5" hidden="1" customWidth="1"/>
    <col min="7424" max="7424" width="28.28515625" style="5" customWidth="1"/>
    <col min="7425" max="7425" width="31.42578125" style="5" bestFit="1" customWidth="1"/>
    <col min="7426" max="7426" width="17.42578125" style="5" bestFit="1" customWidth="1"/>
    <col min="7427" max="7427" width="19" style="5" customWidth="1"/>
    <col min="7428" max="7429" width="18.7109375" style="5" customWidth="1"/>
    <col min="7430" max="7430" width="20.140625" style="5" customWidth="1"/>
    <col min="7431" max="7431" width="20.28515625" style="5" bestFit="1" customWidth="1"/>
    <col min="7432" max="7432" width="21.42578125" style="5" customWidth="1"/>
    <col min="7433" max="7433" width="8.140625" style="5" bestFit="1" customWidth="1"/>
    <col min="7434" max="7434" width="17.28515625" style="5" bestFit="1" customWidth="1"/>
    <col min="7435" max="7435" width="11.42578125" style="5" bestFit="1" customWidth="1"/>
    <col min="7436" max="7676" width="8.85546875" style="5"/>
    <col min="7677" max="7677" width="4.42578125" style="5" customWidth="1"/>
    <col min="7678" max="7678" width="42.85546875" style="5" bestFit="1" customWidth="1"/>
    <col min="7679" max="7679" width="0" style="5" hidden="1" customWidth="1"/>
    <col min="7680" max="7680" width="28.28515625" style="5" customWidth="1"/>
    <col min="7681" max="7681" width="31.42578125" style="5" bestFit="1" customWidth="1"/>
    <col min="7682" max="7682" width="17.42578125" style="5" bestFit="1" customWidth="1"/>
    <col min="7683" max="7683" width="19" style="5" customWidth="1"/>
    <col min="7684" max="7685" width="18.7109375" style="5" customWidth="1"/>
    <col min="7686" max="7686" width="20.140625" style="5" customWidth="1"/>
    <col min="7687" max="7687" width="20.28515625" style="5" bestFit="1" customWidth="1"/>
    <col min="7688" max="7688" width="21.42578125" style="5" customWidth="1"/>
    <col min="7689" max="7689" width="8.140625" style="5" bestFit="1" customWidth="1"/>
    <col min="7690" max="7690" width="17.28515625" style="5" bestFit="1" customWidth="1"/>
    <col min="7691" max="7691" width="11.42578125" style="5" bestFit="1" customWidth="1"/>
    <col min="7692" max="7932" width="8.85546875" style="5"/>
    <col min="7933" max="7933" width="4.42578125" style="5" customWidth="1"/>
    <col min="7934" max="7934" width="42.85546875" style="5" bestFit="1" customWidth="1"/>
    <col min="7935" max="7935" width="0" style="5" hidden="1" customWidth="1"/>
    <col min="7936" max="7936" width="28.28515625" style="5" customWidth="1"/>
    <col min="7937" max="7937" width="31.42578125" style="5" bestFit="1" customWidth="1"/>
    <col min="7938" max="7938" width="17.42578125" style="5" bestFit="1" customWidth="1"/>
    <col min="7939" max="7939" width="19" style="5" customWidth="1"/>
    <col min="7940" max="7941" width="18.7109375" style="5" customWidth="1"/>
    <col min="7942" max="7942" width="20.140625" style="5" customWidth="1"/>
    <col min="7943" max="7943" width="20.28515625" style="5" bestFit="1" customWidth="1"/>
    <col min="7944" max="7944" width="21.42578125" style="5" customWidth="1"/>
    <col min="7945" max="7945" width="8.140625" style="5" bestFit="1" customWidth="1"/>
    <col min="7946" max="7946" width="17.28515625" style="5" bestFit="1" customWidth="1"/>
    <col min="7947" max="7947" width="11.42578125" style="5" bestFit="1" customWidth="1"/>
    <col min="7948" max="8188" width="8.85546875" style="5"/>
    <col min="8189" max="8189" width="4.42578125" style="5" customWidth="1"/>
    <col min="8190" max="8190" width="42.85546875" style="5" bestFit="1" customWidth="1"/>
    <col min="8191" max="8191" width="0" style="5" hidden="1" customWidth="1"/>
    <col min="8192" max="8192" width="28.28515625" style="5" customWidth="1"/>
    <col min="8193" max="8193" width="31.42578125" style="5" bestFit="1" customWidth="1"/>
    <col min="8194" max="8194" width="17.42578125" style="5" bestFit="1" customWidth="1"/>
    <col min="8195" max="8195" width="19" style="5" customWidth="1"/>
    <col min="8196" max="8197" width="18.7109375" style="5" customWidth="1"/>
    <col min="8198" max="8198" width="20.140625" style="5" customWidth="1"/>
    <col min="8199" max="8199" width="20.28515625" style="5" bestFit="1" customWidth="1"/>
    <col min="8200" max="8200" width="21.42578125" style="5" customWidth="1"/>
    <col min="8201" max="8201" width="8.140625" style="5" bestFit="1" customWidth="1"/>
    <col min="8202" max="8202" width="17.28515625" style="5" bestFit="1" customWidth="1"/>
    <col min="8203" max="8203" width="11.42578125" style="5" bestFit="1" customWidth="1"/>
    <col min="8204" max="8444" width="8.85546875" style="5"/>
    <col min="8445" max="8445" width="4.42578125" style="5" customWidth="1"/>
    <col min="8446" max="8446" width="42.85546875" style="5" bestFit="1" customWidth="1"/>
    <col min="8447" max="8447" width="0" style="5" hidden="1" customWidth="1"/>
    <col min="8448" max="8448" width="28.28515625" style="5" customWidth="1"/>
    <col min="8449" max="8449" width="31.42578125" style="5" bestFit="1" customWidth="1"/>
    <col min="8450" max="8450" width="17.42578125" style="5" bestFit="1" customWidth="1"/>
    <col min="8451" max="8451" width="19" style="5" customWidth="1"/>
    <col min="8452" max="8453" width="18.7109375" style="5" customWidth="1"/>
    <col min="8454" max="8454" width="20.140625" style="5" customWidth="1"/>
    <col min="8455" max="8455" width="20.28515625" style="5" bestFit="1" customWidth="1"/>
    <col min="8456" max="8456" width="21.42578125" style="5" customWidth="1"/>
    <col min="8457" max="8457" width="8.140625" style="5" bestFit="1" customWidth="1"/>
    <col min="8458" max="8458" width="17.28515625" style="5" bestFit="1" customWidth="1"/>
    <col min="8459" max="8459" width="11.42578125" style="5" bestFit="1" customWidth="1"/>
    <col min="8460" max="8700" width="8.85546875" style="5"/>
    <col min="8701" max="8701" width="4.42578125" style="5" customWidth="1"/>
    <col min="8702" max="8702" width="42.85546875" style="5" bestFit="1" customWidth="1"/>
    <col min="8703" max="8703" width="0" style="5" hidden="1" customWidth="1"/>
    <col min="8704" max="8704" width="28.28515625" style="5" customWidth="1"/>
    <col min="8705" max="8705" width="31.42578125" style="5" bestFit="1" customWidth="1"/>
    <col min="8706" max="8706" width="17.42578125" style="5" bestFit="1" customWidth="1"/>
    <col min="8707" max="8707" width="19" style="5" customWidth="1"/>
    <col min="8708" max="8709" width="18.7109375" style="5" customWidth="1"/>
    <col min="8710" max="8710" width="20.140625" style="5" customWidth="1"/>
    <col min="8711" max="8711" width="20.28515625" style="5" bestFit="1" customWidth="1"/>
    <col min="8712" max="8712" width="21.42578125" style="5" customWidth="1"/>
    <col min="8713" max="8713" width="8.140625" style="5" bestFit="1" customWidth="1"/>
    <col min="8714" max="8714" width="17.28515625" style="5" bestFit="1" customWidth="1"/>
    <col min="8715" max="8715" width="11.42578125" style="5" bestFit="1" customWidth="1"/>
    <col min="8716" max="8956" width="8.85546875" style="5"/>
    <col min="8957" max="8957" width="4.42578125" style="5" customWidth="1"/>
    <col min="8958" max="8958" width="42.85546875" style="5" bestFit="1" customWidth="1"/>
    <col min="8959" max="8959" width="0" style="5" hidden="1" customWidth="1"/>
    <col min="8960" max="8960" width="28.28515625" style="5" customWidth="1"/>
    <col min="8961" max="8961" width="31.42578125" style="5" bestFit="1" customWidth="1"/>
    <col min="8962" max="8962" width="17.42578125" style="5" bestFit="1" customWidth="1"/>
    <col min="8963" max="8963" width="19" style="5" customWidth="1"/>
    <col min="8964" max="8965" width="18.7109375" style="5" customWidth="1"/>
    <col min="8966" max="8966" width="20.140625" style="5" customWidth="1"/>
    <col min="8967" max="8967" width="20.28515625" style="5" bestFit="1" customWidth="1"/>
    <col min="8968" max="8968" width="21.42578125" style="5" customWidth="1"/>
    <col min="8969" max="8969" width="8.140625" style="5" bestFit="1" customWidth="1"/>
    <col min="8970" max="8970" width="17.28515625" style="5" bestFit="1" customWidth="1"/>
    <col min="8971" max="8971" width="11.42578125" style="5" bestFit="1" customWidth="1"/>
    <col min="8972" max="9212" width="8.85546875" style="5"/>
    <col min="9213" max="9213" width="4.42578125" style="5" customWidth="1"/>
    <col min="9214" max="9214" width="42.85546875" style="5" bestFit="1" customWidth="1"/>
    <col min="9215" max="9215" width="0" style="5" hidden="1" customWidth="1"/>
    <col min="9216" max="9216" width="28.28515625" style="5" customWidth="1"/>
    <col min="9217" max="9217" width="31.42578125" style="5" bestFit="1" customWidth="1"/>
    <col min="9218" max="9218" width="17.42578125" style="5" bestFit="1" customWidth="1"/>
    <col min="9219" max="9219" width="19" style="5" customWidth="1"/>
    <col min="9220" max="9221" width="18.7109375" style="5" customWidth="1"/>
    <col min="9222" max="9222" width="20.140625" style="5" customWidth="1"/>
    <col min="9223" max="9223" width="20.28515625" style="5" bestFit="1" customWidth="1"/>
    <col min="9224" max="9224" width="21.42578125" style="5" customWidth="1"/>
    <col min="9225" max="9225" width="8.140625" style="5" bestFit="1" customWidth="1"/>
    <col min="9226" max="9226" width="17.28515625" style="5" bestFit="1" customWidth="1"/>
    <col min="9227" max="9227" width="11.42578125" style="5" bestFit="1" customWidth="1"/>
    <col min="9228" max="9468" width="8.85546875" style="5"/>
    <col min="9469" max="9469" width="4.42578125" style="5" customWidth="1"/>
    <col min="9470" max="9470" width="42.85546875" style="5" bestFit="1" customWidth="1"/>
    <col min="9471" max="9471" width="0" style="5" hidden="1" customWidth="1"/>
    <col min="9472" max="9472" width="28.28515625" style="5" customWidth="1"/>
    <col min="9473" max="9473" width="31.42578125" style="5" bestFit="1" customWidth="1"/>
    <col min="9474" max="9474" width="17.42578125" style="5" bestFit="1" customWidth="1"/>
    <col min="9475" max="9475" width="19" style="5" customWidth="1"/>
    <col min="9476" max="9477" width="18.7109375" style="5" customWidth="1"/>
    <col min="9478" max="9478" width="20.140625" style="5" customWidth="1"/>
    <col min="9479" max="9479" width="20.28515625" style="5" bestFit="1" customWidth="1"/>
    <col min="9480" max="9480" width="21.42578125" style="5" customWidth="1"/>
    <col min="9481" max="9481" width="8.140625" style="5" bestFit="1" customWidth="1"/>
    <col min="9482" max="9482" width="17.28515625" style="5" bestFit="1" customWidth="1"/>
    <col min="9483" max="9483" width="11.42578125" style="5" bestFit="1" customWidth="1"/>
    <col min="9484" max="9724" width="8.85546875" style="5"/>
    <col min="9725" max="9725" width="4.42578125" style="5" customWidth="1"/>
    <col min="9726" max="9726" width="42.85546875" style="5" bestFit="1" customWidth="1"/>
    <col min="9727" max="9727" width="0" style="5" hidden="1" customWidth="1"/>
    <col min="9728" max="9728" width="28.28515625" style="5" customWidth="1"/>
    <col min="9729" max="9729" width="31.42578125" style="5" bestFit="1" customWidth="1"/>
    <col min="9730" max="9730" width="17.42578125" style="5" bestFit="1" customWidth="1"/>
    <col min="9731" max="9731" width="19" style="5" customWidth="1"/>
    <col min="9732" max="9733" width="18.7109375" style="5" customWidth="1"/>
    <col min="9734" max="9734" width="20.140625" style="5" customWidth="1"/>
    <col min="9735" max="9735" width="20.28515625" style="5" bestFit="1" customWidth="1"/>
    <col min="9736" max="9736" width="21.42578125" style="5" customWidth="1"/>
    <col min="9737" max="9737" width="8.140625" style="5" bestFit="1" customWidth="1"/>
    <col min="9738" max="9738" width="17.28515625" style="5" bestFit="1" customWidth="1"/>
    <col min="9739" max="9739" width="11.42578125" style="5" bestFit="1" customWidth="1"/>
    <col min="9740" max="9980" width="8.85546875" style="5"/>
    <col min="9981" max="9981" width="4.42578125" style="5" customWidth="1"/>
    <col min="9982" max="9982" width="42.85546875" style="5" bestFit="1" customWidth="1"/>
    <col min="9983" max="9983" width="0" style="5" hidden="1" customWidth="1"/>
    <col min="9984" max="9984" width="28.28515625" style="5" customWidth="1"/>
    <col min="9985" max="9985" width="31.42578125" style="5" bestFit="1" customWidth="1"/>
    <col min="9986" max="9986" width="17.42578125" style="5" bestFit="1" customWidth="1"/>
    <col min="9987" max="9987" width="19" style="5" customWidth="1"/>
    <col min="9988" max="9989" width="18.7109375" style="5" customWidth="1"/>
    <col min="9990" max="9990" width="20.140625" style="5" customWidth="1"/>
    <col min="9991" max="9991" width="20.28515625" style="5" bestFit="1" customWidth="1"/>
    <col min="9992" max="9992" width="21.42578125" style="5" customWidth="1"/>
    <col min="9993" max="9993" width="8.140625" style="5" bestFit="1" customWidth="1"/>
    <col min="9994" max="9994" width="17.28515625" style="5" bestFit="1" customWidth="1"/>
    <col min="9995" max="9995" width="11.42578125" style="5" bestFit="1" customWidth="1"/>
    <col min="9996" max="10236" width="8.85546875" style="5"/>
    <col min="10237" max="10237" width="4.42578125" style="5" customWidth="1"/>
    <col min="10238" max="10238" width="42.85546875" style="5" bestFit="1" customWidth="1"/>
    <col min="10239" max="10239" width="0" style="5" hidden="1" customWidth="1"/>
    <col min="10240" max="10240" width="28.28515625" style="5" customWidth="1"/>
    <col min="10241" max="10241" width="31.42578125" style="5" bestFit="1" customWidth="1"/>
    <col min="10242" max="10242" width="17.42578125" style="5" bestFit="1" customWidth="1"/>
    <col min="10243" max="10243" width="19" style="5" customWidth="1"/>
    <col min="10244" max="10245" width="18.7109375" style="5" customWidth="1"/>
    <col min="10246" max="10246" width="20.140625" style="5" customWidth="1"/>
    <col min="10247" max="10247" width="20.28515625" style="5" bestFit="1" customWidth="1"/>
    <col min="10248" max="10248" width="21.42578125" style="5" customWidth="1"/>
    <col min="10249" max="10249" width="8.140625" style="5" bestFit="1" customWidth="1"/>
    <col min="10250" max="10250" width="17.28515625" style="5" bestFit="1" customWidth="1"/>
    <col min="10251" max="10251" width="11.42578125" style="5" bestFit="1" customWidth="1"/>
    <col min="10252" max="10492" width="8.85546875" style="5"/>
    <col min="10493" max="10493" width="4.42578125" style="5" customWidth="1"/>
    <col min="10494" max="10494" width="42.85546875" style="5" bestFit="1" customWidth="1"/>
    <col min="10495" max="10495" width="0" style="5" hidden="1" customWidth="1"/>
    <col min="10496" max="10496" width="28.28515625" style="5" customWidth="1"/>
    <col min="10497" max="10497" width="31.42578125" style="5" bestFit="1" customWidth="1"/>
    <col min="10498" max="10498" width="17.42578125" style="5" bestFit="1" customWidth="1"/>
    <col min="10499" max="10499" width="19" style="5" customWidth="1"/>
    <col min="10500" max="10501" width="18.7109375" style="5" customWidth="1"/>
    <col min="10502" max="10502" width="20.140625" style="5" customWidth="1"/>
    <col min="10503" max="10503" width="20.28515625" style="5" bestFit="1" customWidth="1"/>
    <col min="10504" max="10504" width="21.42578125" style="5" customWidth="1"/>
    <col min="10505" max="10505" width="8.140625" style="5" bestFit="1" customWidth="1"/>
    <col min="10506" max="10506" width="17.28515625" style="5" bestFit="1" customWidth="1"/>
    <col min="10507" max="10507" width="11.42578125" style="5" bestFit="1" customWidth="1"/>
    <col min="10508" max="10748" width="8.85546875" style="5"/>
    <col min="10749" max="10749" width="4.42578125" style="5" customWidth="1"/>
    <col min="10750" max="10750" width="42.85546875" style="5" bestFit="1" customWidth="1"/>
    <col min="10751" max="10751" width="0" style="5" hidden="1" customWidth="1"/>
    <col min="10752" max="10752" width="28.28515625" style="5" customWidth="1"/>
    <col min="10753" max="10753" width="31.42578125" style="5" bestFit="1" customWidth="1"/>
    <col min="10754" max="10754" width="17.42578125" style="5" bestFit="1" customWidth="1"/>
    <col min="10755" max="10755" width="19" style="5" customWidth="1"/>
    <col min="10756" max="10757" width="18.7109375" style="5" customWidth="1"/>
    <col min="10758" max="10758" width="20.140625" style="5" customWidth="1"/>
    <col min="10759" max="10759" width="20.28515625" style="5" bestFit="1" customWidth="1"/>
    <col min="10760" max="10760" width="21.42578125" style="5" customWidth="1"/>
    <col min="10761" max="10761" width="8.140625" style="5" bestFit="1" customWidth="1"/>
    <col min="10762" max="10762" width="17.28515625" style="5" bestFit="1" customWidth="1"/>
    <col min="10763" max="10763" width="11.42578125" style="5" bestFit="1" customWidth="1"/>
    <col min="10764" max="11004" width="8.85546875" style="5"/>
    <col min="11005" max="11005" width="4.42578125" style="5" customWidth="1"/>
    <col min="11006" max="11006" width="42.85546875" style="5" bestFit="1" customWidth="1"/>
    <col min="11007" max="11007" width="0" style="5" hidden="1" customWidth="1"/>
    <col min="11008" max="11008" width="28.28515625" style="5" customWidth="1"/>
    <col min="11009" max="11009" width="31.42578125" style="5" bestFit="1" customWidth="1"/>
    <col min="11010" max="11010" width="17.42578125" style="5" bestFit="1" customWidth="1"/>
    <col min="11011" max="11011" width="19" style="5" customWidth="1"/>
    <col min="11012" max="11013" width="18.7109375" style="5" customWidth="1"/>
    <col min="11014" max="11014" width="20.140625" style="5" customWidth="1"/>
    <col min="11015" max="11015" width="20.28515625" style="5" bestFit="1" customWidth="1"/>
    <col min="11016" max="11016" width="21.42578125" style="5" customWidth="1"/>
    <col min="11017" max="11017" width="8.140625" style="5" bestFit="1" customWidth="1"/>
    <col min="11018" max="11018" width="17.28515625" style="5" bestFit="1" customWidth="1"/>
    <col min="11019" max="11019" width="11.42578125" style="5" bestFit="1" customWidth="1"/>
    <col min="11020" max="11260" width="8.85546875" style="5"/>
    <col min="11261" max="11261" width="4.42578125" style="5" customWidth="1"/>
    <col min="11262" max="11262" width="42.85546875" style="5" bestFit="1" customWidth="1"/>
    <col min="11263" max="11263" width="0" style="5" hidden="1" customWidth="1"/>
    <col min="11264" max="11264" width="28.28515625" style="5" customWidth="1"/>
    <col min="11265" max="11265" width="31.42578125" style="5" bestFit="1" customWidth="1"/>
    <col min="11266" max="11266" width="17.42578125" style="5" bestFit="1" customWidth="1"/>
    <col min="11267" max="11267" width="19" style="5" customWidth="1"/>
    <col min="11268" max="11269" width="18.7109375" style="5" customWidth="1"/>
    <col min="11270" max="11270" width="20.140625" style="5" customWidth="1"/>
    <col min="11271" max="11271" width="20.28515625" style="5" bestFit="1" customWidth="1"/>
    <col min="11272" max="11272" width="21.42578125" style="5" customWidth="1"/>
    <col min="11273" max="11273" width="8.140625" style="5" bestFit="1" customWidth="1"/>
    <col min="11274" max="11274" width="17.28515625" style="5" bestFit="1" customWidth="1"/>
    <col min="11275" max="11275" width="11.42578125" style="5" bestFit="1" customWidth="1"/>
    <col min="11276" max="11516" width="8.85546875" style="5"/>
    <col min="11517" max="11517" width="4.42578125" style="5" customWidth="1"/>
    <col min="11518" max="11518" width="42.85546875" style="5" bestFit="1" customWidth="1"/>
    <col min="11519" max="11519" width="0" style="5" hidden="1" customWidth="1"/>
    <col min="11520" max="11520" width="28.28515625" style="5" customWidth="1"/>
    <col min="11521" max="11521" width="31.42578125" style="5" bestFit="1" customWidth="1"/>
    <col min="11522" max="11522" width="17.42578125" style="5" bestFit="1" customWidth="1"/>
    <col min="11523" max="11523" width="19" style="5" customWidth="1"/>
    <col min="11524" max="11525" width="18.7109375" style="5" customWidth="1"/>
    <col min="11526" max="11526" width="20.140625" style="5" customWidth="1"/>
    <col min="11527" max="11527" width="20.28515625" style="5" bestFit="1" customWidth="1"/>
    <col min="11528" max="11528" width="21.42578125" style="5" customWidth="1"/>
    <col min="11529" max="11529" width="8.140625" style="5" bestFit="1" customWidth="1"/>
    <col min="11530" max="11530" width="17.28515625" style="5" bestFit="1" customWidth="1"/>
    <col min="11531" max="11531" width="11.42578125" style="5" bestFit="1" customWidth="1"/>
    <col min="11532" max="11772" width="8.85546875" style="5"/>
    <col min="11773" max="11773" width="4.42578125" style="5" customWidth="1"/>
    <col min="11774" max="11774" width="42.85546875" style="5" bestFit="1" customWidth="1"/>
    <col min="11775" max="11775" width="0" style="5" hidden="1" customWidth="1"/>
    <col min="11776" max="11776" width="28.28515625" style="5" customWidth="1"/>
    <col min="11777" max="11777" width="31.42578125" style="5" bestFit="1" customWidth="1"/>
    <col min="11778" max="11778" width="17.42578125" style="5" bestFit="1" customWidth="1"/>
    <col min="11779" max="11779" width="19" style="5" customWidth="1"/>
    <col min="11780" max="11781" width="18.7109375" style="5" customWidth="1"/>
    <col min="11782" max="11782" width="20.140625" style="5" customWidth="1"/>
    <col min="11783" max="11783" width="20.28515625" style="5" bestFit="1" customWidth="1"/>
    <col min="11784" max="11784" width="21.42578125" style="5" customWidth="1"/>
    <col min="11785" max="11785" width="8.140625" style="5" bestFit="1" customWidth="1"/>
    <col min="11786" max="11786" width="17.28515625" style="5" bestFit="1" customWidth="1"/>
    <col min="11787" max="11787" width="11.42578125" style="5" bestFit="1" customWidth="1"/>
    <col min="11788" max="12028" width="8.85546875" style="5"/>
    <col min="12029" max="12029" width="4.42578125" style="5" customWidth="1"/>
    <col min="12030" max="12030" width="42.85546875" style="5" bestFit="1" customWidth="1"/>
    <col min="12031" max="12031" width="0" style="5" hidden="1" customWidth="1"/>
    <col min="12032" max="12032" width="28.28515625" style="5" customWidth="1"/>
    <col min="12033" max="12033" width="31.42578125" style="5" bestFit="1" customWidth="1"/>
    <col min="12034" max="12034" width="17.42578125" style="5" bestFit="1" customWidth="1"/>
    <col min="12035" max="12035" width="19" style="5" customWidth="1"/>
    <col min="12036" max="12037" width="18.7109375" style="5" customWidth="1"/>
    <col min="12038" max="12038" width="20.140625" style="5" customWidth="1"/>
    <col min="12039" max="12039" width="20.28515625" style="5" bestFit="1" customWidth="1"/>
    <col min="12040" max="12040" width="21.42578125" style="5" customWidth="1"/>
    <col min="12041" max="12041" width="8.140625" style="5" bestFit="1" customWidth="1"/>
    <col min="12042" max="12042" width="17.28515625" style="5" bestFit="1" customWidth="1"/>
    <col min="12043" max="12043" width="11.42578125" style="5" bestFit="1" customWidth="1"/>
    <col min="12044" max="12284" width="8.85546875" style="5"/>
    <col min="12285" max="12285" width="4.42578125" style="5" customWidth="1"/>
    <col min="12286" max="12286" width="42.85546875" style="5" bestFit="1" customWidth="1"/>
    <col min="12287" max="12287" width="0" style="5" hidden="1" customWidth="1"/>
    <col min="12288" max="12288" width="28.28515625" style="5" customWidth="1"/>
    <col min="12289" max="12289" width="31.42578125" style="5" bestFit="1" customWidth="1"/>
    <col min="12290" max="12290" width="17.42578125" style="5" bestFit="1" customWidth="1"/>
    <col min="12291" max="12291" width="19" style="5" customWidth="1"/>
    <col min="12292" max="12293" width="18.7109375" style="5" customWidth="1"/>
    <col min="12294" max="12294" width="20.140625" style="5" customWidth="1"/>
    <col min="12295" max="12295" width="20.28515625" style="5" bestFit="1" customWidth="1"/>
    <col min="12296" max="12296" width="21.42578125" style="5" customWidth="1"/>
    <col min="12297" max="12297" width="8.140625" style="5" bestFit="1" customWidth="1"/>
    <col min="12298" max="12298" width="17.28515625" style="5" bestFit="1" customWidth="1"/>
    <col min="12299" max="12299" width="11.42578125" style="5" bestFit="1" customWidth="1"/>
    <col min="12300" max="12540" width="8.85546875" style="5"/>
    <col min="12541" max="12541" width="4.42578125" style="5" customWidth="1"/>
    <col min="12542" max="12542" width="42.85546875" style="5" bestFit="1" customWidth="1"/>
    <col min="12543" max="12543" width="0" style="5" hidden="1" customWidth="1"/>
    <col min="12544" max="12544" width="28.28515625" style="5" customWidth="1"/>
    <col min="12545" max="12545" width="31.42578125" style="5" bestFit="1" customWidth="1"/>
    <col min="12546" max="12546" width="17.42578125" style="5" bestFit="1" customWidth="1"/>
    <col min="12547" max="12547" width="19" style="5" customWidth="1"/>
    <col min="12548" max="12549" width="18.7109375" style="5" customWidth="1"/>
    <col min="12550" max="12550" width="20.140625" style="5" customWidth="1"/>
    <col min="12551" max="12551" width="20.28515625" style="5" bestFit="1" customWidth="1"/>
    <col min="12552" max="12552" width="21.42578125" style="5" customWidth="1"/>
    <col min="12553" max="12553" width="8.140625" style="5" bestFit="1" customWidth="1"/>
    <col min="12554" max="12554" width="17.28515625" style="5" bestFit="1" customWidth="1"/>
    <col min="12555" max="12555" width="11.42578125" style="5" bestFit="1" customWidth="1"/>
    <col min="12556" max="12796" width="8.85546875" style="5"/>
    <col min="12797" max="12797" width="4.42578125" style="5" customWidth="1"/>
    <col min="12798" max="12798" width="42.85546875" style="5" bestFit="1" customWidth="1"/>
    <col min="12799" max="12799" width="0" style="5" hidden="1" customWidth="1"/>
    <col min="12800" max="12800" width="28.28515625" style="5" customWidth="1"/>
    <col min="12801" max="12801" width="31.42578125" style="5" bestFit="1" customWidth="1"/>
    <col min="12802" max="12802" width="17.42578125" style="5" bestFit="1" customWidth="1"/>
    <col min="12803" max="12803" width="19" style="5" customWidth="1"/>
    <col min="12804" max="12805" width="18.7109375" style="5" customWidth="1"/>
    <col min="12806" max="12806" width="20.140625" style="5" customWidth="1"/>
    <col min="12807" max="12807" width="20.28515625" style="5" bestFit="1" customWidth="1"/>
    <col min="12808" max="12808" width="21.42578125" style="5" customWidth="1"/>
    <col min="12809" max="12809" width="8.140625" style="5" bestFit="1" customWidth="1"/>
    <col min="12810" max="12810" width="17.28515625" style="5" bestFit="1" customWidth="1"/>
    <col min="12811" max="12811" width="11.42578125" style="5" bestFit="1" customWidth="1"/>
    <col min="12812" max="13052" width="8.85546875" style="5"/>
    <col min="13053" max="13053" width="4.42578125" style="5" customWidth="1"/>
    <col min="13054" max="13054" width="42.85546875" style="5" bestFit="1" customWidth="1"/>
    <col min="13055" max="13055" width="0" style="5" hidden="1" customWidth="1"/>
    <col min="13056" max="13056" width="28.28515625" style="5" customWidth="1"/>
    <col min="13057" max="13057" width="31.42578125" style="5" bestFit="1" customWidth="1"/>
    <col min="13058" max="13058" width="17.42578125" style="5" bestFit="1" customWidth="1"/>
    <col min="13059" max="13059" width="19" style="5" customWidth="1"/>
    <col min="13060" max="13061" width="18.7109375" style="5" customWidth="1"/>
    <col min="13062" max="13062" width="20.140625" style="5" customWidth="1"/>
    <col min="13063" max="13063" width="20.28515625" style="5" bestFit="1" customWidth="1"/>
    <col min="13064" max="13064" width="21.42578125" style="5" customWidth="1"/>
    <col min="13065" max="13065" width="8.140625" style="5" bestFit="1" customWidth="1"/>
    <col min="13066" max="13066" width="17.28515625" style="5" bestFit="1" customWidth="1"/>
    <col min="13067" max="13067" width="11.42578125" style="5" bestFit="1" customWidth="1"/>
    <col min="13068" max="13308" width="8.85546875" style="5"/>
    <col min="13309" max="13309" width="4.42578125" style="5" customWidth="1"/>
    <col min="13310" max="13310" width="42.85546875" style="5" bestFit="1" customWidth="1"/>
    <col min="13311" max="13311" width="0" style="5" hidden="1" customWidth="1"/>
    <col min="13312" max="13312" width="28.28515625" style="5" customWidth="1"/>
    <col min="13313" max="13313" width="31.42578125" style="5" bestFit="1" customWidth="1"/>
    <col min="13314" max="13314" width="17.42578125" style="5" bestFit="1" customWidth="1"/>
    <col min="13315" max="13315" width="19" style="5" customWidth="1"/>
    <col min="13316" max="13317" width="18.7109375" style="5" customWidth="1"/>
    <col min="13318" max="13318" width="20.140625" style="5" customWidth="1"/>
    <col min="13319" max="13319" width="20.28515625" style="5" bestFit="1" customWidth="1"/>
    <col min="13320" max="13320" width="21.42578125" style="5" customWidth="1"/>
    <col min="13321" max="13321" width="8.140625" style="5" bestFit="1" customWidth="1"/>
    <col min="13322" max="13322" width="17.28515625" style="5" bestFit="1" customWidth="1"/>
    <col min="13323" max="13323" width="11.42578125" style="5" bestFit="1" customWidth="1"/>
    <col min="13324" max="13564" width="8.85546875" style="5"/>
    <col min="13565" max="13565" width="4.42578125" style="5" customWidth="1"/>
    <col min="13566" max="13566" width="42.85546875" style="5" bestFit="1" customWidth="1"/>
    <col min="13567" max="13567" width="0" style="5" hidden="1" customWidth="1"/>
    <col min="13568" max="13568" width="28.28515625" style="5" customWidth="1"/>
    <col min="13569" max="13569" width="31.42578125" style="5" bestFit="1" customWidth="1"/>
    <col min="13570" max="13570" width="17.42578125" style="5" bestFit="1" customWidth="1"/>
    <col min="13571" max="13571" width="19" style="5" customWidth="1"/>
    <col min="13572" max="13573" width="18.7109375" style="5" customWidth="1"/>
    <col min="13574" max="13574" width="20.140625" style="5" customWidth="1"/>
    <col min="13575" max="13575" width="20.28515625" style="5" bestFit="1" customWidth="1"/>
    <col min="13576" max="13576" width="21.42578125" style="5" customWidth="1"/>
    <col min="13577" max="13577" width="8.140625" style="5" bestFit="1" customWidth="1"/>
    <col min="13578" max="13578" width="17.28515625" style="5" bestFit="1" customWidth="1"/>
    <col min="13579" max="13579" width="11.42578125" style="5" bestFit="1" customWidth="1"/>
    <col min="13580" max="13820" width="8.85546875" style="5"/>
    <col min="13821" max="13821" width="4.42578125" style="5" customWidth="1"/>
    <col min="13822" max="13822" width="42.85546875" style="5" bestFit="1" customWidth="1"/>
    <col min="13823" max="13823" width="0" style="5" hidden="1" customWidth="1"/>
    <col min="13824" max="13824" width="28.28515625" style="5" customWidth="1"/>
    <col min="13825" max="13825" width="31.42578125" style="5" bestFit="1" customWidth="1"/>
    <col min="13826" max="13826" width="17.42578125" style="5" bestFit="1" customWidth="1"/>
    <col min="13827" max="13827" width="19" style="5" customWidth="1"/>
    <col min="13828" max="13829" width="18.7109375" style="5" customWidth="1"/>
    <col min="13830" max="13830" width="20.140625" style="5" customWidth="1"/>
    <col min="13831" max="13831" width="20.28515625" style="5" bestFit="1" customWidth="1"/>
    <col min="13832" max="13832" width="21.42578125" style="5" customWidth="1"/>
    <col min="13833" max="13833" width="8.140625" style="5" bestFit="1" customWidth="1"/>
    <col min="13834" max="13834" width="17.28515625" style="5" bestFit="1" customWidth="1"/>
    <col min="13835" max="13835" width="11.42578125" style="5" bestFit="1" customWidth="1"/>
    <col min="13836" max="14076" width="8.85546875" style="5"/>
    <col min="14077" max="14077" width="4.42578125" style="5" customWidth="1"/>
    <col min="14078" max="14078" width="42.85546875" style="5" bestFit="1" customWidth="1"/>
    <col min="14079" max="14079" width="0" style="5" hidden="1" customWidth="1"/>
    <col min="14080" max="14080" width="28.28515625" style="5" customWidth="1"/>
    <col min="14081" max="14081" width="31.42578125" style="5" bestFit="1" customWidth="1"/>
    <col min="14082" max="14082" width="17.42578125" style="5" bestFit="1" customWidth="1"/>
    <col min="14083" max="14083" width="19" style="5" customWidth="1"/>
    <col min="14084" max="14085" width="18.7109375" style="5" customWidth="1"/>
    <col min="14086" max="14086" width="20.140625" style="5" customWidth="1"/>
    <col min="14087" max="14087" width="20.28515625" style="5" bestFit="1" customWidth="1"/>
    <col min="14088" max="14088" width="21.42578125" style="5" customWidth="1"/>
    <col min="14089" max="14089" width="8.140625" style="5" bestFit="1" customWidth="1"/>
    <col min="14090" max="14090" width="17.28515625" style="5" bestFit="1" customWidth="1"/>
    <col min="14091" max="14091" width="11.42578125" style="5" bestFit="1" customWidth="1"/>
    <col min="14092" max="14332" width="8.85546875" style="5"/>
    <col min="14333" max="14333" width="4.42578125" style="5" customWidth="1"/>
    <col min="14334" max="14334" width="42.85546875" style="5" bestFit="1" customWidth="1"/>
    <col min="14335" max="14335" width="0" style="5" hidden="1" customWidth="1"/>
    <col min="14336" max="14336" width="28.28515625" style="5" customWidth="1"/>
    <col min="14337" max="14337" width="31.42578125" style="5" bestFit="1" customWidth="1"/>
    <col min="14338" max="14338" width="17.42578125" style="5" bestFit="1" customWidth="1"/>
    <col min="14339" max="14339" width="19" style="5" customWidth="1"/>
    <col min="14340" max="14341" width="18.7109375" style="5" customWidth="1"/>
    <col min="14342" max="14342" width="20.140625" style="5" customWidth="1"/>
    <col min="14343" max="14343" width="20.28515625" style="5" bestFit="1" customWidth="1"/>
    <col min="14344" max="14344" width="21.42578125" style="5" customWidth="1"/>
    <col min="14345" max="14345" width="8.140625" style="5" bestFit="1" customWidth="1"/>
    <col min="14346" max="14346" width="17.28515625" style="5" bestFit="1" customWidth="1"/>
    <col min="14347" max="14347" width="11.42578125" style="5" bestFit="1" customWidth="1"/>
    <col min="14348" max="14588" width="8.85546875" style="5"/>
    <col min="14589" max="14589" width="4.42578125" style="5" customWidth="1"/>
    <col min="14590" max="14590" width="42.85546875" style="5" bestFit="1" customWidth="1"/>
    <col min="14591" max="14591" width="0" style="5" hidden="1" customWidth="1"/>
    <col min="14592" max="14592" width="28.28515625" style="5" customWidth="1"/>
    <col min="14593" max="14593" width="31.42578125" style="5" bestFit="1" customWidth="1"/>
    <col min="14594" max="14594" width="17.42578125" style="5" bestFit="1" customWidth="1"/>
    <col min="14595" max="14595" width="19" style="5" customWidth="1"/>
    <col min="14596" max="14597" width="18.7109375" style="5" customWidth="1"/>
    <col min="14598" max="14598" width="20.140625" style="5" customWidth="1"/>
    <col min="14599" max="14599" width="20.28515625" style="5" bestFit="1" customWidth="1"/>
    <col min="14600" max="14600" width="21.42578125" style="5" customWidth="1"/>
    <col min="14601" max="14601" width="8.140625" style="5" bestFit="1" customWidth="1"/>
    <col min="14602" max="14602" width="17.28515625" style="5" bestFit="1" customWidth="1"/>
    <col min="14603" max="14603" width="11.42578125" style="5" bestFit="1" customWidth="1"/>
    <col min="14604" max="14844" width="8.85546875" style="5"/>
    <col min="14845" max="14845" width="4.42578125" style="5" customWidth="1"/>
    <col min="14846" max="14846" width="42.85546875" style="5" bestFit="1" customWidth="1"/>
    <col min="14847" max="14847" width="0" style="5" hidden="1" customWidth="1"/>
    <col min="14848" max="14848" width="28.28515625" style="5" customWidth="1"/>
    <col min="14849" max="14849" width="31.42578125" style="5" bestFit="1" customWidth="1"/>
    <col min="14850" max="14850" width="17.42578125" style="5" bestFit="1" customWidth="1"/>
    <col min="14851" max="14851" width="19" style="5" customWidth="1"/>
    <col min="14852" max="14853" width="18.7109375" style="5" customWidth="1"/>
    <col min="14854" max="14854" width="20.140625" style="5" customWidth="1"/>
    <col min="14855" max="14855" width="20.28515625" style="5" bestFit="1" customWidth="1"/>
    <col min="14856" max="14856" width="21.42578125" style="5" customWidth="1"/>
    <col min="14857" max="14857" width="8.140625" style="5" bestFit="1" customWidth="1"/>
    <col min="14858" max="14858" width="17.28515625" style="5" bestFit="1" customWidth="1"/>
    <col min="14859" max="14859" width="11.42578125" style="5" bestFit="1" customWidth="1"/>
    <col min="14860" max="15100" width="8.85546875" style="5"/>
    <col min="15101" max="15101" width="4.42578125" style="5" customWidth="1"/>
    <col min="15102" max="15102" width="42.85546875" style="5" bestFit="1" customWidth="1"/>
    <col min="15103" max="15103" width="0" style="5" hidden="1" customWidth="1"/>
    <col min="15104" max="15104" width="28.28515625" style="5" customWidth="1"/>
    <col min="15105" max="15105" width="31.42578125" style="5" bestFit="1" customWidth="1"/>
    <col min="15106" max="15106" width="17.42578125" style="5" bestFit="1" customWidth="1"/>
    <col min="15107" max="15107" width="19" style="5" customWidth="1"/>
    <col min="15108" max="15109" width="18.7109375" style="5" customWidth="1"/>
    <col min="15110" max="15110" width="20.140625" style="5" customWidth="1"/>
    <col min="15111" max="15111" width="20.28515625" style="5" bestFit="1" customWidth="1"/>
    <col min="15112" max="15112" width="21.42578125" style="5" customWidth="1"/>
    <col min="15113" max="15113" width="8.140625" style="5" bestFit="1" customWidth="1"/>
    <col min="15114" max="15114" width="17.28515625" style="5" bestFit="1" customWidth="1"/>
    <col min="15115" max="15115" width="11.42578125" style="5" bestFit="1" customWidth="1"/>
    <col min="15116" max="15356" width="8.85546875" style="5"/>
    <col min="15357" max="15357" width="4.42578125" style="5" customWidth="1"/>
    <col min="15358" max="15358" width="42.85546875" style="5" bestFit="1" customWidth="1"/>
    <col min="15359" max="15359" width="0" style="5" hidden="1" customWidth="1"/>
    <col min="15360" max="15360" width="28.28515625" style="5" customWidth="1"/>
    <col min="15361" max="15361" width="31.42578125" style="5" bestFit="1" customWidth="1"/>
    <col min="15362" max="15362" width="17.42578125" style="5" bestFit="1" customWidth="1"/>
    <col min="15363" max="15363" width="19" style="5" customWidth="1"/>
    <col min="15364" max="15365" width="18.7109375" style="5" customWidth="1"/>
    <col min="15366" max="15366" width="20.140625" style="5" customWidth="1"/>
    <col min="15367" max="15367" width="20.28515625" style="5" bestFit="1" customWidth="1"/>
    <col min="15368" max="15368" width="21.42578125" style="5" customWidth="1"/>
    <col min="15369" max="15369" width="8.140625" style="5" bestFit="1" customWidth="1"/>
    <col min="15370" max="15370" width="17.28515625" style="5" bestFit="1" customWidth="1"/>
    <col min="15371" max="15371" width="11.42578125" style="5" bestFit="1" customWidth="1"/>
    <col min="15372" max="15612" width="8.85546875" style="5"/>
    <col min="15613" max="15613" width="4.42578125" style="5" customWidth="1"/>
    <col min="15614" max="15614" width="42.85546875" style="5" bestFit="1" customWidth="1"/>
    <col min="15615" max="15615" width="0" style="5" hidden="1" customWidth="1"/>
    <col min="15616" max="15616" width="28.28515625" style="5" customWidth="1"/>
    <col min="15617" max="15617" width="31.42578125" style="5" bestFit="1" customWidth="1"/>
    <col min="15618" max="15618" width="17.42578125" style="5" bestFit="1" customWidth="1"/>
    <col min="15619" max="15619" width="19" style="5" customWidth="1"/>
    <col min="15620" max="15621" width="18.7109375" style="5" customWidth="1"/>
    <col min="15622" max="15622" width="20.140625" style="5" customWidth="1"/>
    <col min="15623" max="15623" width="20.28515625" style="5" bestFit="1" customWidth="1"/>
    <col min="15624" max="15624" width="21.42578125" style="5" customWidth="1"/>
    <col min="15625" max="15625" width="8.140625" style="5" bestFit="1" customWidth="1"/>
    <col min="15626" max="15626" width="17.28515625" style="5" bestFit="1" customWidth="1"/>
    <col min="15627" max="15627" width="11.42578125" style="5" bestFit="1" customWidth="1"/>
    <col min="15628" max="15868" width="8.85546875" style="5"/>
    <col min="15869" max="15869" width="4.42578125" style="5" customWidth="1"/>
    <col min="15870" max="15870" width="42.85546875" style="5" bestFit="1" customWidth="1"/>
    <col min="15871" max="15871" width="0" style="5" hidden="1" customWidth="1"/>
    <col min="15872" max="15872" width="28.28515625" style="5" customWidth="1"/>
    <col min="15873" max="15873" width="31.42578125" style="5" bestFit="1" customWidth="1"/>
    <col min="15874" max="15874" width="17.42578125" style="5" bestFit="1" customWidth="1"/>
    <col min="15875" max="15875" width="19" style="5" customWidth="1"/>
    <col min="15876" max="15877" width="18.7109375" style="5" customWidth="1"/>
    <col min="15878" max="15878" width="20.140625" style="5" customWidth="1"/>
    <col min="15879" max="15879" width="20.28515625" style="5" bestFit="1" customWidth="1"/>
    <col min="15880" max="15880" width="21.42578125" style="5" customWidth="1"/>
    <col min="15881" max="15881" width="8.140625" style="5" bestFit="1" customWidth="1"/>
    <col min="15882" max="15882" width="17.28515625" style="5" bestFit="1" customWidth="1"/>
    <col min="15883" max="15883" width="11.42578125" style="5" bestFit="1" customWidth="1"/>
    <col min="15884" max="16124" width="8.85546875" style="5"/>
    <col min="16125" max="16125" width="4.42578125" style="5" customWidth="1"/>
    <col min="16126" max="16126" width="42.85546875" style="5" bestFit="1" customWidth="1"/>
    <col min="16127" max="16127" width="0" style="5" hidden="1" customWidth="1"/>
    <col min="16128" max="16128" width="28.28515625" style="5" customWidth="1"/>
    <col min="16129" max="16129" width="31.42578125" style="5" bestFit="1" customWidth="1"/>
    <col min="16130" max="16130" width="17.42578125" style="5" bestFit="1" customWidth="1"/>
    <col min="16131" max="16131" width="19" style="5" customWidth="1"/>
    <col min="16132" max="16133" width="18.7109375" style="5" customWidth="1"/>
    <col min="16134" max="16134" width="20.140625" style="5" customWidth="1"/>
    <col min="16135" max="16135" width="20.28515625" style="5" bestFit="1" customWidth="1"/>
    <col min="16136" max="16136" width="21.42578125" style="5" customWidth="1"/>
    <col min="16137" max="16137" width="8.140625" style="5" bestFit="1" customWidth="1"/>
    <col min="16138" max="16138" width="17.28515625" style="5" bestFit="1" customWidth="1"/>
    <col min="16139" max="16139" width="11.42578125" style="5" bestFit="1" customWidth="1"/>
    <col min="16140" max="16384" width="8.85546875" style="5"/>
  </cols>
  <sheetData>
    <row r="1" spans="1:11" s="1" customFormat="1" ht="15.75" x14ac:dyDescent="0.25">
      <c r="A1" s="58" t="s">
        <v>3</v>
      </c>
      <c r="C1" s="3"/>
    </row>
    <row r="2" spans="1:11" s="1" customFormat="1" ht="15.75" x14ac:dyDescent="0.25">
      <c r="A2" s="58" t="s">
        <v>5</v>
      </c>
      <c r="C2" s="3"/>
    </row>
    <row r="3" spans="1:11" s="1" customFormat="1" ht="15.75" x14ac:dyDescent="0.25">
      <c r="A3" s="58"/>
      <c r="C3" s="3"/>
    </row>
    <row r="4" spans="1:11" x14ac:dyDescent="0.25">
      <c r="B4" s="15" t="s">
        <v>174</v>
      </c>
      <c r="C4" s="39"/>
      <c r="D4" s="39"/>
      <c r="E4" s="39"/>
      <c r="F4" s="39"/>
      <c r="G4" s="27"/>
    </row>
    <row r="5" spans="1:11" x14ac:dyDescent="0.25">
      <c r="A5" s="41" t="s">
        <v>148</v>
      </c>
      <c r="B5" s="35" t="s">
        <v>143</v>
      </c>
      <c r="C5" s="62" t="s">
        <v>144</v>
      </c>
      <c r="D5" s="35" t="s">
        <v>145</v>
      </c>
      <c r="E5" s="35" t="s">
        <v>146</v>
      </c>
      <c r="F5" s="35" t="s">
        <v>147</v>
      </c>
      <c r="G5" s="35" t="s">
        <v>175</v>
      </c>
      <c r="I5" s="35"/>
      <c r="J5" s="35"/>
      <c r="K5" s="35"/>
    </row>
    <row r="6" spans="1:11" x14ac:dyDescent="0.25">
      <c r="A6" s="42" t="s">
        <v>153</v>
      </c>
      <c r="B6" s="40" t="s">
        <v>166</v>
      </c>
      <c r="C6" s="40"/>
      <c r="D6" s="40"/>
      <c r="E6" s="40"/>
      <c r="F6" s="40"/>
      <c r="G6" s="40"/>
    </row>
    <row r="7" spans="1:11" ht="27" x14ac:dyDescent="0.25">
      <c r="B7" s="20"/>
      <c r="C7" s="63" t="s">
        <v>176</v>
      </c>
      <c r="D7" s="7" t="s">
        <v>177</v>
      </c>
      <c r="E7" s="7" t="s">
        <v>178</v>
      </c>
      <c r="F7" s="7" t="s">
        <v>179</v>
      </c>
      <c r="G7" s="7" t="s">
        <v>180</v>
      </c>
    </row>
    <row r="8" spans="1:11" x14ac:dyDescent="0.25">
      <c r="B8" s="21" t="s">
        <v>39</v>
      </c>
      <c r="C8" s="39"/>
      <c r="D8" s="8"/>
      <c r="E8" s="8"/>
      <c r="F8" s="8"/>
    </row>
    <row r="9" spans="1:11" x14ac:dyDescent="0.25">
      <c r="A9" s="41">
        <v>1</v>
      </c>
      <c r="B9" s="22" t="s">
        <v>181</v>
      </c>
      <c r="C9" s="76">
        <v>1828379</v>
      </c>
      <c r="D9" s="77"/>
      <c r="E9" s="78"/>
      <c r="F9" s="8"/>
      <c r="G9" s="5" t="s">
        <v>182</v>
      </c>
    </row>
    <row r="10" spans="1:11" x14ac:dyDescent="0.25">
      <c r="A10" s="41">
        <f>A9+1</f>
        <v>2</v>
      </c>
      <c r="B10" s="22" t="s">
        <v>183</v>
      </c>
      <c r="C10" s="76">
        <v>139542.108825</v>
      </c>
      <c r="D10" s="77"/>
      <c r="E10" s="79"/>
      <c r="F10" s="8"/>
      <c r="G10" s="5" t="s">
        <v>182</v>
      </c>
    </row>
    <row r="11" spans="1:11" x14ac:dyDescent="0.25">
      <c r="A11" s="41">
        <f t="shared" ref="A11" si="0">A10+1</f>
        <v>3</v>
      </c>
      <c r="B11" s="22" t="s">
        <v>184</v>
      </c>
      <c r="C11" s="76">
        <v>2811187.366398992</v>
      </c>
      <c r="D11" s="77">
        <f>'O&amp;M'!E9</f>
        <v>47832</v>
      </c>
      <c r="E11" s="80">
        <f>C11/D11</f>
        <v>58.772105837075429</v>
      </c>
      <c r="F11" s="8" t="s">
        <v>185</v>
      </c>
      <c r="G11" s="5" t="s">
        <v>182</v>
      </c>
    </row>
    <row r="12" spans="1:11" x14ac:dyDescent="0.25">
      <c r="A12" s="5"/>
      <c r="B12" s="23"/>
      <c r="C12" s="39"/>
      <c r="D12" s="39"/>
      <c r="E12" s="79"/>
      <c r="F12" s="8"/>
    </row>
    <row r="13" spans="1:11" x14ac:dyDescent="0.25">
      <c r="A13" s="41">
        <f>A11+1</f>
        <v>4</v>
      </c>
      <c r="B13" s="24" t="s">
        <v>186</v>
      </c>
      <c r="C13" s="76">
        <v>1829856.3439220909</v>
      </c>
      <c r="D13" s="77">
        <v>11374440.999999994</v>
      </c>
      <c r="E13" s="81">
        <f>C13/D13</f>
        <v>0.16087439760090996</v>
      </c>
      <c r="F13" s="8" t="s">
        <v>187</v>
      </c>
      <c r="G13" s="5" t="s">
        <v>182</v>
      </c>
    </row>
    <row r="14" spans="1:11" x14ac:dyDescent="0.25">
      <c r="A14" s="41">
        <f>A13+1</f>
        <v>5</v>
      </c>
      <c r="B14" s="24" t="s">
        <v>188</v>
      </c>
      <c r="C14" s="76">
        <v>83526.325032378954</v>
      </c>
      <c r="D14" s="77">
        <v>44826671.980999976</v>
      </c>
      <c r="E14" s="81">
        <f>C14/D14</f>
        <v>1.8633175594160109E-3</v>
      </c>
      <c r="F14" s="8" t="s">
        <v>189</v>
      </c>
      <c r="G14" s="5" t="s">
        <v>182</v>
      </c>
    </row>
    <row r="15" spans="1:11" x14ac:dyDescent="0.25">
      <c r="A15" s="41">
        <f>A14+1</f>
        <v>6</v>
      </c>
      <c r="B15" s="24" t="s">
        <v>190</v>
      </c>
      <c r="C15" s="76">
        <v>1486541.2515651144</v>
      </c>
      <c r="D15" s="77">
        <f>D14</f>
        <v>44826671.980999976</v>
      </c>
      <c r="E15" s="81">
        <f>C15/D15</f>
        <v>3.3161981157003868E-2</v>
      </c>
      <c r="F15" s="8" t="s">
        <v>189</v>
      </c>
      <c r="G15" s="5" t="s">
        <v>182</v>
      </c>
    </row>
    <row r="16" spans="1:11" x14ac:dyDescent="0.25">
      <c r="A16" s="5"/>
      <c r="B16" s="8"/>
      <c r="C16" s="39"/>
      <c r="D16" s="39"/>
      <c r="E16" s="39"/>
      <c r="F16" s="8"/>
    </row>
    <row r="17" spans="1:7" x14ac:dyDescent="0.25">
      <c r="A17" s="41">
        <v>6</v>
      </c>
      <c r="B17" s="25" t="s">
        <v>191</v>
      </c>
      <c r="C17" s="82">
        <f>SUM(C9:C15)</f>
        <v>8179032.3957435759</v>
      </c>
      <c r="D17" s="83"/>
      <c r="E17" s="83"/>
      <c r="F17" s="9"/>
      <c r="G17" s="9"/>
    </row>
    <row r="18" spans="1:7" x14ac:dyDescent="0.25">
      <c r="B18" s="23"/>
      <c r="C18" s="64"/>
      <c r="D18" s="39"/>
      <c r="E18" s="39"/>
      <c r="F18" s="8"/>
    </row>
    <row r="19" spans="1:7" x14ac:dyDescent="0.25">
      <c r="B19" s="6" t="s">
        <v>110</v>
      </c>
      <c r="C19" s="6"/>
      <c r="D19" s="6"/>
      <c r="E19" s="6"/>
      <c r="F19" s="6"/>
      <c r="G19" s="6"/>
    </row>
    <row r="20" spans="1:7" ht="27" x14ac:dyDescent="0.25">
      <c r="B20" s="26"/>
      <c r="C20" s="63" t="s">
        <v>176</v>
      </c>
      <c r="D20" s="63" t="s">
        <v>177</v>
      </c>
      <c r="E20" s="63" t="s">
        <v>178</v>
      </c>
      <c r="F20" s="7" t="s">
        <v>179</v>
      </c>
      <c r="G20" s="7" t="s">
        <v>180</v>
      </c>
    </row>
    <row r="21" spans="1:7" x14ac:dyDescent="0.25">
      <c r="B21" s="30" t="s">
        <v>39</v>
      </c>
      <c r="C21" s="63"/>
      <c r="D21" s="63"/>
      <c r="E21" s="63"/>
      <c r="F21" s="7"/>
      <c r="G21" s="31"/>
    </row>
    <row r="22" spans="1:7" x14ac:dyDescent="0.25">
      <c r="A22" s="41">
        <f>A17+1</f>
        <v>7</v>
      </c>
      <c r="B22" s="22" t="s">
        <v>192</v>
      </c>
      <c r="C22" s="76">
        <v>2130094</v>
      </c>
      <c r="D22" s="77"/>
      <c r="E22" s="78"/>
      <c r="F22" s="8"/>
      <c r="G22" s="5" t="s">
        <v>182</v>
      </c>
    </row>
    <row r="23" spans="1:7" x14ac:dyDescent="0.25">
      <c r="A23" s="41">
        <f>A22+1</f>
        <v>8</v>
      </c>
      <c r="B23" s="22" t="s">
        <v>193</v>
      </c>
      <c r="C23" s="76">
        <v>518843.43250599992</v>
      </c>
      <c r="D23" s="77"/>
      <c r="E23" s="78"/>
      <c r="F23" s="8"/>
      <c r="G23" s="5" t="s">
        <v>182</v>
      </c>
    </row>
    <row r="24" spans="1:7" x14ac:dyDescent="0.25">
      <c r="A24" s="41">
        <f t="shared" ref="A24" si="1">A23+1</f>
        <v>9</v>
      </c>
      <c r="B24" s="22" t="s">
        <v>184</v>
      </c>
      <c r="C24" s="76">
        <v>3450143.3075939203</v>
      </c>
      <c r="D24" s="77">
        <v>53736</v>
      </c>
      <c r="E24" s="80">
        <f>C24/D24</f>
        <v>64.20543597576895</v>
      </c>
      <c r="F24" s="8" t="s">
        <v>185</v>
      </c>
      <c r="G24" s="5" t="s">
        <v>182</v>
      </c>
    </row>
    <row r="25" spans="1:7" x14ac:dyDescent="0.25">
      <c r="A25" s="5"/>
      <c r="B25" s="22"/>
      <c r="C25" s="76"/>
      <c r="D25" s="39"/>
      <c r="E25" s="79"/>
      <c r="F25" s="8"/>
    </row>
    <row r="26" spans="1:7" x14ac:dyDescent="0.25">
      <c r="A26" s="41">
        <f>A24+1</f>
        <v>10</v>
      </c>
      <c r="B26" s="24" t="s">
        <v>186</v>
      </c>
      <c r="C26" s="76">
        <v>2119264.1562243938</v>
      </c>
      <c r="D26" s="77">
        <v>13617692.093</v>
      </c>
      <c r="E26" s="81">
        <f>C26/D26</f>
        <v>0.15562579486679495</v>
      </c>
      <c r="F26" s="8" t="s">
        <v>187</v>
      </c>
      <c r="G26" s="5" t="s">
        <v>182</v>
      </c>
    </row>
    <row r="27" spans="1:7" x14ac:dyDescent="0.25">
      <c r="A27" s="41">
        <f>A26+1</f>
        <v>11</v>
      </c>
      <c r="B27" s="24" t="s">
        <v>188</v>
      </c>
      <c r="C27" s="76">
        <v>107783.45302935851</v>
      </c>
      <c r="D27" s="77">
        <v>58155794.595679939</v>
      </c>
      <c r="E27" s="81">
        <f>C27/D27</f>
        <v>1.8533570692088029E-3</v>
      </c>
      <c r="F27" s="8" t="s">
        <v>189</v>
      </c>
      <c r="G27" s="5" t="s">
        <v>182</v>
      </c>
    </row>
    <row r="28" spans="1:7" x14ac:dyDescent="0.25">
      <c r="A28" s="41">
        <f>A27+1</f>
        <v>12</v>
      </c>
      <c r="B28" s="24" t="s">
        <v>190</v>
      </c>
      <c r="C28" s="76">
        <v>1929018.9617925982</v>
      </c>
      <c r="D28" s="77">
        <f>D27</f>
        <v>58155794.595679939</v>
      </c>
      <c r="E28" s="81">
        <f>C28/D28</f>
        <v>3.3169849628980806E-2</v>
      </c>
      <c r="F28" s="8" t="s">
        <v>189</v>
      </c>
      <c r="G28" s="5" t="s">
        <v>182</v>
      </c>
    </row>
    <row r="29" spans="1:7" x14ac:dyDescent="0.25">
      <c r="A29" s="5"/>
      <c r="B29" s="8"/>
      <c r="C29" s="39"/>
      <c r="D29" s="39"/>
      <c r="E29" s="39"/>
      <c r="F29" s="8"/>
      <c r="G29" s="32"/>
    </row>
    <row r="30" spans="1:7" x14ac:dyDescent="0.25">
      <c r="A30" s="41">
        <v>6</v>
      </c>
      <c r="B30" s="25" t="s">
        <v>191</v>
      </c>
      <c r="C30" s="82">
        <f>SUM(C22:C28)</f>
        <v>10255147.31114627</v>
      </c>
      <c r="D30" s="83"/>
      <c r="E30" s="83"/>
      <c r="F30" s="9"/>
      <c r="G30" s="33"/>
    </row>
  </sheetData>
  <pageMargins left="0.7" right="0.7" top="0.75" bottom="0.75" header="0.3" footer="0.3"/>
  <pageSetup scale="6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H21"/>
  <sheetViews>
    <sheetView zoomScaleNormal="100" workbookViewId="0">
      <selection activeCell="E22" sqref="E22"/>
    </sheetView>
  </sheetViews>
  <sheetFormatPr defaultColWidth="9.140625" defaultRowHeight="13.5" x14ac:dyDescent="0.25"/>
  <cols>
    <col min="1" max="1" width="6.5703125" style="1" customWidth="1"/>
    <col min="2" max="2" width="18.28515625" style="1" customWidth="1"/>
    <col min="3" max="3" width="20.140625" style="1" customWidth="1"/>
    <col min="4" max="4" width="14.28515625" style="1" bestFit="1" customWidth="1"/>
    <col min="5" max="5" width="12.7109375" style="1" customWidth="1"/>
    <col min="6" max="6" width="15.140625" style="1" customWidth="1"/>
    <col min="7" max="7" width="14.28515625" style="1" bestFit="1" customWidth="1"/>
    <col min="8" max="8" width="15.140625" style="1" customWidth="1"/>
    <col min="9" max="16384" width="9.140625" style="1"/>
  </cols>
  <sheetData>
    <row r="1" spans="1:8" ht="15.75" x14ac:dyDescent="0.25">
      <c r="A1" s="58" t="s">
        <v>3</v>
      </c>
    </row>
    <row r="2" spans="1:8" ht="15.75" x14ac:dyDescent="0.25">
      <c r="A2" s="58" t="s">
        <v>5</v>
      </c>
    </row>
    <row r="3" spans="1:8" ht="15.75" x14ac:dyDescent="0.25">
      <c r="A3" s="58"/>
    </row>
    <row r="4" spans="1:8" x14ac:dyDescent="0.25">
      <c r="B4" s="15" t="s">
        <v>194</v>
      </c>
    </row>
    <row r="5" spans="1:8" ht="27" x14ac:dyDescent="0.25">
      <c r="A5" s="38" t="s">
        <v>20</v>
      </c>
      <c r="B5" s="35" t="s">
        <v>143</v>
      </c>
      <c r="C5" s="36" t="s">
        <v>144</v>
      </c>
      <c r="D5" s="35" t="s">
        <v>145</v>
      </c>
      <c r="E5" s="35" t="s">
        <v>146</v>
      </c>
      <c r="F5" s="35" t="s">
        <v>147</v>
      </c>
      <c r="G5" s="2" t="s">
        <v>175</v>
      </c>
      <c r="H5" s="2" t="s">
        <v>195</v>
      </c>
    </row>
    <row r="6" spans="1:8" ht="40.5" x14ac:dyDescent="0.25">
      <c r="A6" s="2"/>
      <c r="B6" s="126" t="s">
        <v>196</v>
      </c>
      <c r="C6" s="126"/>
      <c r="D6" s="126"/>
      <c r="E6" s="34" t="s">
        <v>197</v>
      </c>
      <c r="F6" s="34" t="s">
        <v>198</v>
      </c>
      <c r="G6" s="34" t="s">
        <v>199</v>
      </c>
      <c r="H6" s="34" t="s">
        <v>200</v>
      </c>
    </row>
    <row r="7" spans="1:8" x14ac:dyDescent="0.25">
      <c r="A7" s="2">
        <v>1</v>
      </c>
      <c r="B7" s="2" t="s">
        <v>201</v>
      </c>
      <c r="C7" s="2" t="s">
        <v>202</v>
      </c>
      <c r="D7" s="2" t="s">
        <v>203</v>
      </c>
    </row>
    <row r="8" spans="1:8" ht="40.5" x14ac:dyDescent="0.25">
      <c r="A8" s="2">
        <f>A7+1</f>
        <v>2</v>
      </c>
      <c r="B8" s="29" t="s">
        <v>204</v>
      </c>
      <c r="C8" s="29" t="s">
        <v>205</v>
      </c>
      <c r="D8" s="29"/>
    </row>
    <row r="9" spans="1:8" x14ac:dyDescent="0.25">
      <c r="A9" s="2">
        <f t="shared" ref="A9" si="0">A8+1</f>
        <v>3</v>
      </c>
      <c r="B9" s="66">
        <v>1460877</v>
      </c>
      <c r="C9" s="66">
        <v>367502</v>
      </c>
      <c r="D9" s="66">
        <f>SUM(B9:C9)</f>
        <v>1828379</v>
      </c>
      <c r="E9" s="84">
        <v>47832</v>
      </c>
      <c r="F9" s="72">
        <f>ROUND(D9/E9,2)</f>
        <v>38.229999999999997</v>
      </c>
      <c r="G9" s="72">
        <f>F9*0.25</f>
        <v>9.5574999999999992</v>
      </c>
      <c r="H9" s="72">
        <f>F9-G9</f>
        <v>28.672499999999999</v>
      </c>
    </row>
    <row r="10" spans="1:8" x14ac:dyDescent="0.25">
      <c r="B10" s="3"/>
      <c r="C10" s="3"/>
      <c r="D10" s="3"/>
      <c r="E10" s="3"/>
    </row>
    <row r="11" spans="1:8" x14ac:dyDescent="0.25">
      <c r="A11" s="3"/>
      <c r="B11" s="125"/>
      <c r="C11" s="125"/>
      <c r="D11" s="125"/>
      <c r="E11" s="3"/>
    </row>
    <row r="12" spans="1:8" x14ac:dyDescent="0.25">
      <c r="A12" s="3"/>
      <c r="B12" s="112"/>
      <c r="C12" s="112"/>
      <c r="D12" s="112"/>
      <c r="E12" s="3"/>
    </row>
    <row r="13" spans="1:8" ht="40.5" x14ac:dyDescent="0.25">
      <c r="B13" s="126" t="s">
        <v>196</v>
      </c>
      <c r="C13" s="126"/>
      <c r="D13" s="126"/>
      <c r="E13" s="85" t="s">
        <v>197</v>
      </c>
      <c r="F13" s="34" t="s">
        <v>198</v>
      </c>
      <c r="G13" s="34" t="s">
        <v>199</v>
      </c>
      <c r="H13" s="34" t="s">
        <v>200</v>
      </c>
    </row>
    <row r="14" spans="1:8" x14ac:dyDescent="0.25">
      <c r="A14" s="2">
        <f>A9+1</f>
        <v>4</v>
      </c>
      <c r="B14" s="112" t="s">
        <v>206</v>
      </c>
      <c r="C14" s="112" t="s">
        <v>207</v>
      </c>
      <c r="D14" s="112" t="s">
        <v>208</v>
      </c>
      <c r="E14" s="3"/>
    </row>
    <row r="15" spans="1:8" ht="40.5" x14ac:dyDescent="0.25">
      <c r="A15" s="2">
        <f>A14+1</f>
        <v>5</v>
      </c>
      <c r="B15" s="29" t="s">
        <v>209</v>
      </c>
      <c r="C15" s="29" t="s">
        <v>210</v>
      </c>
      <c r="D15" s="3"/>
      <c r="E15" s="3"/>
    </row>
    <row r="16" spans="1:8" x14ac:dyDescent="0.25">
      <c r="A16" s="2">
        <f t="shared" ref="A16" si="1">A15+1</f>
        <v>6</v>
      </c>
      <c r="B16" s="71">
        <v>2129198</v>
      </c>
      <c r="C16" s="71">
        <v>896</v>
      </c>
      <c r="D16" s="71">
        <f>SUM(B16:C16)</f>
        <v>2130094</v>
      </c>
      <c r="E16" s="110">
        <v>47189</v>
      </c>
      <c r="F16" s="72">
        <f>ROUND(D16/E16,2)</f>
        <v>45.14</v>
      </c>
      <c r="G16" s="72">
        <f>F16*0.25</f>
        <v>11.285</v>
      </c>
      <c r="H16" s="72">
        <f>F16-G16</f>
        <v>33.855000000000004</v>
      </c>
    </row>
    <row r="17" spans="2:6" x14ac:dyDescent="0.25">
      <c r="B17" s="3"/>
      <c r="C17" s="3"/>
      <c r="D17" s="3"/>
      <c r="E17" s="3"/>
      <c r="F17" s="3"/>
    </row>
    <row r="18" spans="2:6" x14ac:dyDescent="0.25">
      <c r="B18" s="4"/>
    </row>
    <row r="21" spans="2:6" x14ac:dyDescent="0.25">
      <c r="C21" s="65"/>
      <c r="D21" s="65"/>
    </row>
  </sheetData>
  <mergeCells count="3">
    <mergeCell ref="B11:D11"/>
    <mergeCell ref="B6:D6"/>
    <mergeCell ref="B13:D13"/>
  </mergeCells>
  <pageMargins left="0.7" right="0.7" top="0.75" bottom="0.75" header="0.3" footer="0.3"/>
  <pageSetup scale="77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08A0F-2E4C-400C-B7CF-EF746C85B9D8}">
  <ds:schemaRefs>
    <ds:schemaRef ds:uri="http://purl.org/dc/terms/"/>
    <ds:schemaRef ds:uri="http://purl.org/dc/elements/1.1/"/>
    <ds:schemaRef ds:uri="99180bc4-2f7d-45e7-9e22-353907fb92c6"/>
    <ds:schemaRef ds:uri="http://purl.org/dc/dcmitype/"/>
    <ds:schemaRef ds:uri="http://www.w3.org/XML/1998/namespace"/>
    <ds:schemaRef ds:uri="7558938a-8a22-4524-afb0-58b165029303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122EE5F-735C-40B9-865C-8B07DB587B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AD9651-0A2A-42A0-B0A1-B74DB7C34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Page</vt:lpstr>
      <vt:lpstr>Rate Design</vt:lpstr>
      <vt:lpstr>Return</vt:lpstr>
      <vt:lpstr>Tax and Depreciation</vt:lpstr>
      <vt:lpstr>Fuel, Energy, Demand, Customer</vt:lpstr>
      <vt:lpstr>O&amp;M</vt:lpstr>
      <vt:lpstr>'Rate Design'!Print_Area</vt:lpstr>
      <vt:lpstr>'Tax and Depreciation'!Print_Area</vt:lpstr>
      <vt:lpstr>'Rate Design'!Print_Titles</vt:lpstr>
    </vt:vector>
  </TitlesOfParts>
  <Manager/>
  <Company>Indianapolis Power &amp; Light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EISSupport</dc:creator>
  <cp:keywords/>
  <dc:description/>
  <cp:lastModifiedBy>mbecerra</cp:lastModifiedBy>
  <cp:revision/>
  <dcterms:created xsi:type="dcterms:W3CDTF">2013-12-11T15:48:42Z</dcterms:created>
  <dcterms:modified xsi:type="dcterms:W3CDTF">2018-11-13T19:39:26Z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{932AFF4D-3F4B-4AC0-8C74-365483F868E8}</vt:lpwstr>
  </property>
  <property fmtid="{D5CDD505-2E9C-101B-9397-08002B2CF9AE}" pid="3" name="ContentTypeId">
    <vt:lpwstr>0x01010017F62C1BAB7D1B4998D0BFFEC59B8AD2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