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Horn\OneDrive - State of Indiana\Migrated_Home_Drive\FILINGS\"/>
    </mc:Choice>
  </mc:AlternateContent>
  <bookViews>
    <workbookView xWindow="28680" yWindow="-120" windowWidth="25440" windowHeight="15990"/>
  </bookViews>
  <sheets>
    <sheet name="Cover" sheetId="6" r:id="rId1"/>
    <sheet name="Rev Reqs" sheetId="1" r:id="rId2"/>
    <sheet name="Rate Calculations" sheetId="4" r:id="rId3"/>
    <sheet name="Summary" sheetId="5" r:id="rId4"/>
    <sheet name="Bill Freq - CPP" sheetId="7" r:id="rId5"/>
    <sheet name="Descriptors - CPP" sheetId="8" r:id="rId6"/>
    <sheet name="Bill Freq - VPP" sheetId="9" r:id="rId7"/>
    <sheet name="Descriptors - VPP" sheetId="10" r:id="rId8"/>
    <sheet name="Bill Freq - VPPD" sheetId="11" r:id="rId9"/>
    <sheet name="Descriptors - VPPD" sheetId="12" r:id="rId10"/>
  </sheets>
  <externalReferences>
    <externalReference r:id="rId11"/>
    <externalReference r:id="rId12"/>
  </externalReferences>
  <definedNames>
    <definedName name="CASE_NO">[1]INPUT!$B$11</definedName>
    <definedName name="CUR_BASE_FUEL">[1]INPUT!$C$20</definedName>
    <definedName name="CUR_DCI">[1]INPUT!$C$171</definedName>
    <definedName name="CUR_DCI_DIST">[1]INPUT!$C$172</definedName>
    <definedName name="CUR_DCI_DTP">[1]INPUT!$C$173</definedName>
    <definedName name="CUR_DCI_DTS">[1]INPUT!$C$174</definedName>
    <definedName name="CUR_DCI_EH">[1]INPUT!$C$175</definedName>
    <definedName name="CUR_DCI_GSFL">[1]INPUT!$C$177</definedName>
    <definedName name="CUR_DCI_SL">[1]INPUT!$C$180</definedName>
    <definedName name="CUR_DCI_SP">[1]INPUT!$C$176</definedName>
    <definedName name="CUR_DP_CST">'[1]Rate DP'!$AC$79</definedName>
    <definedName name="CUR_DP_DEMAND">'[1]Rate DP'!$AC$83</definedName>
    <definedName name="CUR_DP_KWH1">'[1]Rate DP'!$AC$87</definedName>
    <definedName name="CUR_DP_KWH2">'[1]Rate DP'!$AC$88</definedName>
    <definedName name="CUR_DS_CST_2">'[1]Rate DS'!$AC$85</definedName>
    <definedName name="CUR_DS_DEM_1">'[1]Rate DS'!$AC$89</definedName>
    <definedName name="CUR_DS_DEM_3">'[1]Rate DS'!$AC$90</definedName>
    <definedName name="CUR_DS_KWH_1">'[1]Rate DS'!$AC$94</definedName>
    <definedName name="CUR_DS_KWH_2">'[1]Rate DS'!$AC$95</definedName>
    <definedName name="CUR_DS_KWH_3">'[1]Rate DS'!$AC$96</definedName>
    <definedName name="CUR_DT_SEC_CST3">'[1]Rate DT-Sec'!$AC$94</definedName>
    <definedName name="CUR_DT_SEC_DEMOFF">'[1]Rate DT-Sec'!$AC$99</definedName>
    <definedName name="CUR_DT_SEC_DEMON">'[1]Rate DT-Sec'!$AC$98</definedName>
    <definedName name="CUR_DT_SUM_E_OFF">'[1]Rate DT-Pri'!$AC$107</definedName>
    <definedName name="CUR_DT_SUM_E_ON">'[1]Rate DT-Pri'!$AC$106</definedName>
    <definedName name="CUR_DT_SUM_PEAK_ON">'[1]Rate DT-Pri'!$AC$98</definedName>
    <definedName name="CUR_DT_SUM_PK_OFF">'[1]Rate DT-Pri'!$AC$99</definedName>
    <definedName name="CUR_DT_WIN_E_ON">'[1]Rate DT-Pri'!$AC$123</definedName>
    <definedName name="CUR_DT_WIN_PEAK_ON">'[1]Rate DT-Pri'!$AC$115</definedName>
    <definedName name="CUR_DT_WIN_PK_OFF">'[1]Rate DT-Pri'!$AC$116</definedName>
    <definedName name="CUR_EH_CST_2">'[1]Rate EH'!$AC$75</definedName>
    <definedName name="CUR_EH_KWH_1">'[1]Rate EH'!$AC$83</definedName>
    <definedName name="CUR_ESM">[1]INPUT!$C$168</definedName>
    <definedName name="CUR_FAC">[1]INPUT!$C$19</definedName>
    <definedName name="CUR_FTR_DIST">[1]INPUT!$C$186</definedName>
    <definedName name="CUR_FTR_DP">[1]INPUT!$C$192</definedName>
    <definedName name="CUR_FTR_DTP">[1]INPUT!$C$187</definedName>
    <definedName name="CUR_FTR_DTS">[1]INPUT!$C$188</definedName>
    <definedName name="CUR_FTR_EH">[1]INPUT!$C$189</definedName>
    <definedName name="CUR_FTR_GSFL">[1]INPUT!$C$191</definedName>
    <definedName name="CUR_FTR_RES">[1]INPUT!$C$185</definedName>
    <definedName name="CUR_FTR_SL">[1]INPUT!$C$194</definedName>
    <definedName name="CUR_FTR_SP">[1]INPUT!$C$190</definedName>
    <definedName name="CUR_FTR_TT">[1]INPUT!$C$193</definedName>
    <definedName name="CUR_RS_CUST">'[1]Rate RS'!$AB$66</definedName>
    <definedName name="CUR_RS_ENERGY">'[1]Rate RS'!$AB$69</definedName>
    <definedName name="CUR_TT_KWH">[1]INPUT!$C$124</definedName>
    <definedName name="CUR_TT_SUM_CST">'[1]Rate TT'!$AC$86</definedName>
    <definedName name="CUR_TT_SUM_PEAK">'[1]Rate TT'!$AC$89</definedName>
    <definedName name="CUR_TT_SUM_PK_OFF">'[1]Rate TT'!$AC$90</definedName>
    <definedName name="CUR_TT_WIN_CST">'[1]Rate TT'!$AC$100</definedName>
    <definedName name="CUR_TT_WIN_PEAK">'[1]Rate TT'!$AC$103</definedName>
    <definedName name="CUR_TT_WIN_PK_OFF">'[1]Rate TT'!$AC$104</definedName>
    <definedName name="DATA_PERIOD">[1]INPUT!$B$13</definedName>
    <definedName name="DATE">[1]INPUT!$B$10</definedName>
    <definedName name="DCI_Name">[1]INPUT!$B$200</definedName>
    <definedName name="DSM_DIST">[1]INPUT!$C$30</definedName>
    <definedName name="DSM_RES">[1]INPUT!$C$29</definedName>
    <definedName name="DSM_RS_CUST">[1]INPUT!$J$29</definedName>
    <definedName name="DSM_TRANS">[1]INPUT!$C$31</definedName>
    <definedName name="DSMR_Name">[1]INPUT!$B$198</definedName>
    <definedName name="ESM_Name">[1]INPUT!$B$199</definedName>
    <definedName name="FAC_Name">[1]INPUT!$B$201</definedName>
    <definedName name="FTR_Name">[1]INPUT!$B$202</definedName>
    <definedName name="HEA_Name">[1]INPUT!$B$197</definedName>
    <definedName name="Migration_CC">'Rate Calculations'!$A$12</definedName>
    <definedName name="NAME">[1]INPUT!$B$8</definedName>
    <definedName name="_xlnm.Print_Area" localSheetId="4">'Bill Freq - CPP'!$A$2:$J$39</definedName>
    <definedName name="_xlnm.Print_Area" localSheetId="6">'Bill Freq - VPP'!$A$2:$J$41</definedName>
    <definedName name="_xlnm.Print_Area" localSheetId="8">'Bill Freq - VPPD'!$A$2:$J$41</definedName>
    <definedName name="_xlnm.Print_Area" localSheetId="5">#REF!</definedName>
    <definedName name="_xlnm.Print_Area" localSheetId="7">#REF!</definedName>
    <definedName name="_xlnm.Print_Area" localSheetId="9">#REF!</definedName>
    <definedName name="_xlnm.Print_Area">#REF!</definedName>
    <definedName name="PRINT_RANGE1" localSheetId="4">#REF!</definedName>
    <definedName name="PRINT_RANGE1" localSheetId="6">#REF!</definedName>
    <definedName name="PRINT_RANGE1" localSheetId="8">#REF!</definedName>
    <definedName name="PRINT_RANGE1" localSheetId="5">#REF!</definedName>
    <definedName name="PRINT_RANGE1" localSheetId="7">#REF!</definedName>
    <definedName name="PRINT_RANGE1" localSheetId="9">#REF!</definedName>
    <definedName name="PRINT_RANGE1">#REF!</definedName>
    <definedName name="PRINT_RANGE2" localSheetId="7">'Descriptors - VPP'!$A$2:$G$13</definedName>
    <definedName name="PRINT_RANGE2" localSheetId="9">'Descriptors - VPPD'!$A$2:$G$13</definedName>
    <definedName name="PRINT_RANGE2">'Descriptors - CPP'!$A$2:$G$13</definedName>
    <definedName name="_xlnm.Print_Titles">#N/A</definedName>
    <definedName name="PRINT1" localSheetId="4">#REF!</definedName>
    <definedName name="PRINT1" localSheetId="6">#REF!</definedName>
    <definedName name="PRINT1" localSheetId="8">#REF!</definedName>
    <definedName name="PRINT1" localSheetId="5">#REF!</definedName>
    <definedName name="PRINT1" localSheetId="7">#REF!</definedName>
    <definedName name="PRINT1" localSheetId="9">#REF!</definedName>
    <definedName name="PRINT1">#REF!</definedName>
    <definedName name="PRINT2" localSheetId="4">#REF!</definedName>
    <definedName name="PRINT2" localSheetId="6">#REF!</definedName>
    <definedName name="PRINT2" localSheetId="8">#REF!</definedName>
    <definedName name="PRINT2" localSheetId="5">#REF!</definedName>
    <definedName name="PRINT2" localSheetId="7">#REF!</definedName>
    <definedName name="PRINT2" localSheetId="9">#REF!</definedName>
    <definedName name="PRINT2">#REF!</definedName>
    <definedName name="PRINT3" localSheetId="4">#REF!</definedName>
    <definedName name="PRINT3" localSheetId="6">#REF!</definedName>
    <definedName name="PRINT3" localSheetId="8">#REF!</definedName>
    <definedName name="PRINT3" localSheetId="5">#REF!</definedName>
    <definedName name="PRINT3" localSheetId="7">#REF!</definedName>
    <definedName name="PRINT3" localSheetId="9">#REF!</definedName>
    <definedName name="PRINT3">#REF!</definedName>
    <definedName name="PrintCPP">#REF!</definedName>
    <definedName name="PrintMSFRVPP">#REF!</definedName>
    <definedName name="PrintVPP">#REF!</definedName>
    <definedName name="PrintVPPD">#REF!</definedName>
    <definedName name="PrintVPPD2">#REF!</definedName>
    <definedName name="PRO_BASE_FUEL">[1]INPUT!$D$20</definedName>
    <definedName name="PRO_DCI">[1]INPUT!$D$171</definedName>
    <definedName name="PRO_DCI_DIST">[1]INPUT!$D$172</definedName>
    <definedName name="PRO_DCI_DP">[1]INPUT!$D$178</definedName>
    <definedName name="PRO_DCI_DTP">[1]INPUT!$D$173</definedName>
    <definedName name="PRO_DCI_DTS">[1]INPUT!$D$174</definedName>
    <definedName name="PRO_DCI_EH">[1]INPUT!$D$175</definedName>
    <definedName name="PRO_DCI_GSFL">[1]INPUT!$D$177</definedName>
    <definedName name="PRO_DCI_SL">[1]INPUT!$D$180</definedName>
    <definedName name="PRO_DCI_SP">[1]INPUT!$D$176</definedName>
    <definedName name="PRO_DP_CST">'[1]Rate DP'!$J$25</definedName>
    <definedName name="PRO_DP_DEMAND">'[1]Rate DP'!$J$29</definedName>
    <definedName name="PRO_DP_KWH1">'[1]Rate DP'!$J$33</definedName>
    <definedName name="PRO_DP_KWH2">'[1]Rate DP'!$J$34</definedName>
    <definedName name="PRO_DS_CST_2">'[1]Rate DS'!$J$27</definedName>
    <definedName name="PRO_DS_DEM_1">'[1]Rate DS'!$J$31</definedName>
    <definedName name="PRO_DS_DEM_3">'[1]Rate DS'!$J$32</definedName>
    <definedName name="PRO_DS_KWH_1">'[1]Rate DS'!$J$36</definedName>
    <definedName name="PRO_DS_KWH_2">'[1]Rate DS'!$J$37</definedName>
    <definedName name="PRO_DS_KWH_3">'[1]Rate DS'!$J$38</definedName>
    <definedName name="PRO_DSM_DIST">[1]INPUT!$D$30</definedName>
    <definedName name="PRO_DSM_RES">[1]INPUT!$D$29</definedName>
    <definedName name="PRO_DSM_TRANS">[1]INPUT!$D$31</definedName>
    <definedName name="PRO_DT_SEC_CST3">'[1]Rate DT-Sec'!$J$24</definedName>
    <definedName name="PRO_DT_SUM_E_OFF">'[1]Rate DT-Pri'!$J$35</definedName>
    <definedName name="PRO_DT_SUM_E_ON">'[1]Rate DT-Pri'!$J$34</definedName>
    <definedName name="PRO_DT_SUM_PEAK">'[1]Rate DT-Pri'!$J$26</definedName>
    <definedName name="PRO_DT_SUM_PK_OFF">'[1]Rate DT-Pri'!$J$27</definedName>
    <definedName name="PRO_DT_WIN_E_OFF">'[1]Rate DT-Pri'!$J$52</definedName>
    <definedName name="PRO_DT_WIN_E_ON">'[1]Rate DT-Pri'!$J$51</definedName>
    <definedName name="PRO_DT_WIN_PEAK">'[1]Rate DT-Pri'!$J$43</definedName>
    <definedName name="PRO_DT_WIN_PK_OFF">'[1]Rate DT-Pri'!$J$44</definedName>
    <definedName name="PRO_EH_CST_2">'[1]Rate EH'!$J$25</definedName>
    <definedName name="PRO_EH_KWH_1">'[1]Rate EH'!$J$33</definedName>
    <definedName name="PRO_ESM">[1]INPUT!$D$168</definedName>
    <definedName name="PRO_FAC">[1]INPUT!$D$19</definedName>
    <definedName name="PRO_FTR_DIST">[1]INPUT!$D$186</definedName>
    <definedName name="PRO_FTR_DP">[1]INPUT!$D$192</definedName>
    <definedName name="PRO_FTR_DTP">[1]INPUT!$D$187</definedName>
    <definedName name="PRO_FTR_DTS">[1]INPUT!$D$188</definedName>
    <definedName name="PRO_FTR_EH">[1]INPUT!$D$189</definedName>
    <definedName name="PRO_FTR_GSFL">[1]INPUT!$D$191</definedName>
    <definedName name="PRO_FTR_RES">[1]INPUT!$D$185</definedName>
    <definedName name="PRO_FTR_SL">[1]INPUT!$D$194</definedName>
    <definedName name="PRO_FTR_SP">[1]INPUT!$D$190</definedName>
    <definedName name="PRO_FTR_TT">[1]INPUT!$D$193</definedName>
    <definedName name="PRO_PSM">[1]INPUT!$D$34</definedName>
    <definedName name="PRO_RS_CUST">'[1]Rate RS'!$J$23</definedName>
    <definedName name="PRO_RS_ENERGY">'[1]Rate RS'!$J$26</definedName>
    <definedName name="PRO_SUM_TT_ON_KWH">[1]INPUT!$D$124</definedName>
    <definedName name="PRO_TT_OFF">[1]INPUT!$D$126</definedName>
    <definedName name="PRO_TT_SUM_CST">'[1]Rate TT'!$J$21</definedName>
    <definedName name="PRO_TT_SUM_PEAK">'[1]Rate TT'!$J$24</definedName>
    <definedName name="PRO_TT_SUM_PK_OFF">'[1]Rate TT'!$J$25</definedName>
    <definedName name="PRO_TT_WIN_CST">'[1]Rate TT'!$J$35</definedName>
    <definedName name="PRO_TT_WIN_PEAK">'[1]Rate TT'!$J$38</definedName>
    <definedName name="PRO_TT_WIN_PK_OFF">'[1]Rate TT'!$J$39</definedName>
    <definedName name="PRO_WIN_TT_ON_KWH">[1]INPUT!$D$125</definedName>
    <definedName name="PSM_Name">[1]INPUT!$B$203</definedName>
    <definedName name="RS_PSM">[1]INPUT!$C$34</definedName>
    <definedName name="RUN" localSheetId="4">#REF!</definedName>
    <definedName name="RUN" localSheetId="6">#REF!</definedName>
    <definedName name="RUN" localSheetId="8">#REF!</definedName>
    <definedName name="RUN" localSheetId="5">#REF!</definedName>
    <definedName name="RUN" localSheetId="7">#REF!</definedName>
    <definedName name="RUN" localSheetId="9">#REF!</definedName>
    <definedName name="RUN">#REF!</definedName>
    <definedName name="Scenario" localSheetId="4">#REF!</definedName>
    <definedName name="Scenario" localSheetId="6">#REF!</definedName>
    <definedName name="Scenario" localSheetId="8">#REF!</definedName>
    <definedName name="Scenario" localSheetId="5">#REF!</definedName>
    <definedName name="Scenario" localSheetId="7">#REF!</definedName>
    <definedName name="Scenario" localSheetId="9">#REF!</definedName>
    <definedName name="Scenario">'[2]Bill Freq-REG'!$L$155</definedName>
    <definedName name="SERVICE">[1]INPUT!$D$12</definedName>
    <definedName name="TIME">[1]INPUT!$B$6</definedName>
    <definedName name="TITLE">[1]INPUT!$B$15</definedName>
    <definedName name="TYPE">[1]INPUT!$B$14</definedName>
    <definedName name="WIT">[1]INPUT!$D$38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2" l="1"/>
  <c r="A1" i="12"/>
  <c r="J34" i="11"/>
  <c r="J28" i="11"/>
  <c r="G28" i="11"/>
  <c r="H26" i="11"/>
  <c r="J24" i="11"/>
  <c r="J23" i="11"/>
  <c r="J22" i="11"/>
  <c r="G21" i="11"/>
  <c r="G20" i="11"/>
  <c r="G19" i="11"/>
  <c r="G18" i="11"/>
  <c r="E26" i="11"/>
  <c r="H14" i="11"/>
  <c r="E14" i="11"/>
  <c r="G12" i="11"/>
  <c r="G14" i="11" s="1"/>
  <c r="J11" i="11"/>
  <c r="J14" i="11" s="1"/>
  <c r="G11" i="11"/>
  <c r="J26" i="11" l="1"/>
  <c r="J32" i="11" s="1"/>
  <c r="J36" i="11" s="1"/>
  <c r="G17" i="11"/>
  <c r="G26" i="11" s="1"/>
  <c r="G32" i="11" s="1"/>
  <c r="G36" i="11" s="1"/>
  <c r="J38" i="11" l="1"/>
  <c r="B12" i="10" l="1"/>
  <c r="A1" i="10"/>
  <c r="J34" i="9"/>
  <c r="G28" i="9"/>
  <c r="J24" i="9"/>
  <c r="J23" i="9"/>
  <c r="H26" i="9"/>
  <c r="G21" i="9"/>
  <c r="G20" i="9"/>
  <c r="G19" i="9"/>
  <c r="G18" i="9"/>
  <c r="G17" i="9"/>
  <c r="E26" i="9"/>
  <c r="E14" i="9"/>
  <c r="G12" i="9"/>
  <c r="J11" i="9"/>
  <c r="J14" i="9" s="1"/>
  <c r="H14" i="9"/>
  <c r="G11" i="9"/>
  <c r="G14" i="9" s="1"/>
  <c r="G26" i="9" l="1"/>
  <c r="G32" i="9" s="1"/>
  <c r="G36" i="9" s="1"/>
  <c r="J22" i="9"/>
  <c r="J26" i="9" s="1"/>
  <c r="J32" i="9" s="1"/>
  <c r="J36" i="9" s="1"/>
  <c r="J38" i="9" l="1"/>
  <c r="B12" i="8" l="1"/>
  <c r="A1" i="8"/>
  <c r="J32" i="7"/>
  <c r="G26" i="7"/>
  <c r="G22" i="7"/>
  <c r="J21" i="7"/>
  <c r="G21" i="7"/>
  <c r="J20" i="7"/>
  <c r="G20" i="7"/>
  <c r="J19" i="7"/>
  <c r="G19" i="7"/>
  <c r="J18" i="7"/>
  <c r="G18" i="7"/>
  <c r="H24" i="7"/>
  <c r="E24" i="7"/>
  <c r="E14" i="7"/>
  <c r="G12" i="7"/>
  <c r="H14" i="7"/>
  <c r="G11" i="7"/>
  <c r="G14" i="7" l="1"/>
  <c r="G17" i="7"/>
  <c r="G24" i="7" s="1"/>
  <c r="G30" i="7" s="1"/>
  <c r="G34" i="7" s="1"/>
  <c r="J17" i="7"/>
  <c r="J24" i="7" s="1"/>
  <c r="J11" i="7"/>
  <c r="J14" i="7" s="1"/>
  <c r="J30" i="7" l="1"/>
  <c r="J34" i="7" s="1"/>
  <c r="J36" i="7" s="1"/>
  <c r="U34" i="4" l="1"/>
  <c r="D20" i="5" l="1"/>
  <c r="D7" i="5"/>
  <c r="T32" i="4"/>
  <c r="R32" i="4" s="1"/>
  <c r="U32" i="4" s="1"/>
  <c r="T31" i="4"/>
  <c r="R31" i="4" s="1"/>
  <c r="T33" i="4"/>
  <c r="R33" i="4" s="1"/>
  <c r="R39" i="4"/>
  <c r="R23" i="4"/>
  <c r="R14" i="4"/>
  <c r="D4" i="5" s="1"/>
  <c r="D19" i="5" l="1"/>
  <c r="U33" i="4"/>
  <c r="D17" i="5"/>
  <c r="U31" i="4"/>
  <c r="R37" i="4"/>
  <c r="D18" i="5"/>
  <c r="R38" i="4"/>
  <c r="R36" i="4"/>
  <c r="R8" i="4" l="1"/>
  <c r="N14" i="4"/>
  <c r="F50" i="4"/>
  <c r="R7" i="4"/>
  <c r="R9" i="4" l="1"/>
  <c r="R11" i="4" s="1"/>
  <c r="R12" i="4" s="1"/>
  <c r="R13" i="4" s="1"/>
  <c r="R15" i="4"/>
  <c r="F14" i="5"/>
  <c r="F9" i="5"/>
  <c r="F8" i="5"/>
  <c r="F7" i="5"/>
  <c r="F25" i="5"/>
  <c r="E14" i="5"/>
  <c r="E8" i="5"/>
  <c r="E7" i="5"/>
  <c r="E4" i="5"/>
  <c r="N32" i="4" l="1"/>
  <c r="N31" i="4"/>
  <c r="N27" i="4"/>
  <c r="N22" i="4"/>
  <c r="F52" i="4" l="1"/>
  <c r="N34" i="4"/>
  <c r="E9" i="5" s="1"/>
  <c r="N28" i="4"/>
  <c r="N7" i="4" l="1"/>
  <c r="F7" i="4"/>
  <c r="C17" i="4"/>
  <c r="N17" i="4" l="1"/>
  <c r="R17" i="4"/>
  <c r="R42" i="4" s="1"/>
  <c r="N23" i="4"/>
  <c r="N15" i="4"/>
  <c r="R18" i="4" l="1"/>
  <c r="R24" i="4" s="1"/>
  <c r="N18" i="4"/>
  <c r="N24" i="4" s="1"/>
  <c r="N29" i="4" s="1"/>
  <c r="N35" i="4" s="1"/>
  <c r="F43" i="4" l="1"/>
  <c r="F44" i="4"/>
  <c r="F45" i="4"/>
  <c r="F36" i="4" l="1"/>
  <c r="F29" i="4"/>
  <c r="F22" i="4"/>
  <c r="F39" i="4" l="1"/>
  <c r="G45" i="4"/>
  <c r="G44" i="4"/>
  <c r="F14" i="4"/>
  <c r="F4" i="5" s="1"/>
  <c r="F17" i="4"/>
  <c r="C8" i="4"/>
  <c r="C15" i="4"/>
  <c r="G46" i="4" l="1"/>
  <c r="C18" i="4"/>
  <c r="C28" i="4" s="1"/>
  <c r="G43" i="4"/>
  <c r="F37" i="4"/>
  <c r="F32" i="4"/>
  <c r="F30" i="4"/>
  <c r="F25" i="4"/>
  <c r="F23" i="4"/>
  <c r="F15" i="4"/>
  <c r="F18" i="4" s="1"/>
  <c r="C9" i="4"/>
  <c r="C11" i="4" s="1"/>
  <c r="C12" i="4" s="1"/>
  <c r="C13" i="4" s="1"/>
  <c r="F42" i="4" l="1"/>
  <c r="F47" i="4" s="1"/>
  <c r="N40" i="4"/>
  <c r="F59" i="4"/>
  <c r="C23" i="4" l="1"/>
  <c r="C24" i="4" s="1"/>
  <c r="C26" i="4" s="1"/>
  <c r="C31" i="4" l="1"/>
</calcChain>
</file>

<file path=xl/sharedStrings.xml><?xml version="1.0" encoding="utf-8"?>
<sst xmlns="http://schemas.openxmlformats.org/spreadsheetml/2006/main" count="437" uniqueCount="212">
  <si>
    <t>Cost of Service Revenue Requirements</t>
  </si>
  <si>
    <t>OPERATING REVENUE</t>
  </si>
  <si>
    <t>TOTAL</t>
  </si>
  <si>
    <t>PRODUCTION</t>
  </si>
  <si>
    <t>DISTRIBUTION</t>
  </si>
  <si>
    <t/>
  </si>
  <si>
    <t>DEMAND</t>
  </si>
  <si>
    <t>ENERGY</t>
  </si>
  <si>
    <t>TRANSMISSION</t>
  </si>
  <si>
    <t>CUSTOMER</t>
  </si>
  <si>
    <t>PROPOSED RATE CALCULATIONS</t>
  </si>
  <si>
    <t>Customer Bills</t>
  </si>
  <si>
    <t>COSS Customer Charge</t>
  </si>
  <si>
    <t>Check to Revenue Requirements</t>
  </si>
  <si>
    <t>Current Customer Charge</t>
  </si>
  <si>
    <t>Gap</t>
  </si>
  <si>
    <t>Migration @ % of Justified</t>
  </si>
  <si>
    <t>Customer Charge at % Migration to COSS</t>
  </si>
  <si>
    <t>Proposed Customer Charge</t>
  </si>
  <si>
    <t>Proposed Customer Charge Revenues</t>
  </si>
  <si>
    <t>Pilot Rate Calculations</t>
  </si>
  <si>
    <t>kW</t>
  </si>
  <si>
    <t>kWh</t>
  </si>
  <si>
    <t>On-Peak Critical</t>
  </si>
  <si>
    <t>On-Peak High</t>
  </si>
  <si>
    <t>On-Peak Low</t>
  </si>
  <si>
    <t>Off Peak</t>
  </si>
  <si>
    <t>Max Demand</t>
  </si>
  <si>
    <t>Max On-Peak Demand - Summer</t>
  </si>
  <si>
    <t>Max On-Peak Demand - Non-Summer</t>
  </si>
  <si>
    <t>Distribution Demand Charge (Max Demand)</t>
  </si>
  <si>
    <t>% of Dist Demand RR to Collect</t>
  </si>
  <si>
    <t>Rev Req to Collect</t>
  </si>
  <si>
    <t>Max kW Charge Calculated</t>
  </si>
  <si>
    <t>Proposed Max kW Charge</t>
  </si>
  <si>
    <t>Proposed Max kW Revenues</t>
  </si>
  <si>
    <t>Max On-Peak Demand Charge - Summer</t>
  </si>
  <si>
    <t>% of Prod &amp; Trans Demand RR to Collect</t>
  </si>
  <si>
    <t>Max On-Peak Charge Summer Calculated</t>
  </si>
  <si>
    <t>Proposed Max On-Peak kW Summer Charge</t>
  </si>
  <si>
    <t>Max On-Peak Demand Charge - Winter</t>
  </si>
  <si>
    <t>Max On-Peak Charge Winter Calculated</t>
  </si>
  <si>
    <t>Ratios from Marginal Cost Review</t>
  </si>
  <si>
    <t>kWh Charge Calculations</t>
  </si>
  <si>
    <t>Remaining Rev Req to Collect</t>
  </si>
  <si>
    <t>On-Peak Critical Charge Calculated</t>
  </si>
  <si>
    <t>On-Peak High Charge Calculated</t>
  </si>
  <si>
    <t>Off-Peak Charge Calculated</t>
  </si>
  <si>
    <t>Check Value to use with Goal Seek</t>
  </si>
  <si>
    <t>Proposed On-Peak Critical Charge</t>
  </si>
  <si>
    <t>Proposed On-Peak High Charge</t>
  </si>
  <si>
    <t>Proposed Off-Peak Charge</t>
  </si>
  <si>
    <t>Proposed kWh Revenues</t>
  </si>
  <si>
    <t>Basic Facilities Charge</t>
  </si>
  <si>
    <t>Demand:</t>
  </si>
  <si>
    <t>On-Peak Summer</t>
  </si>
  <si>
    <t>On-Peak Winter</t>
  </si>
  <si>
    <t>Distribution</t>
  </si>
  <si>
    <t>TOU Seasons</t>
  </si>
  <si>
    <t>Summer Period</t>
  </si>
  <si>
    <t>Winter Period</t>
  </si>
  <si>
    <t>Calendar Months</t>
  </si>
  <si>
    <t>May through September</t>
  </si>
  <si>
    <t>October through April</t>
  </si>
  <si>
    <t>Weekday On-peak hours</t>
  </si>
  <si>
    <t>6:00 p.m. to 9:00 p.m.</t>
  </si>
  <si>
    <t>Off-peak Hours</t>
  </si>
  <si>
    <t>All weekends and all other weekday hours, excluding holidays</t>
  </si>
  <si>
    <t>Off-peak Holidays</t>
  </si>
  <si>
    <t>All Other kWh</t>
  </si>
  <si>
    <t>Option #2</t>
  </si>
  <si>
    <t>Proposed Critical Peak Price</t>
  </si>
  <si>
    <t>CPP kWh</t>
  </si>
  <si>
    <t>Proposed CPP Charge Revenues</t>
  </si>
  <si>
    <t>Remaining Revenue to Collect</t>
  </si>
  <si>
    <t>All Other kWh Charge Calculated</t>
  </si>
  <si>
    <t>Option #3</t>
  </si>
  <si>
    <t>Off-Peak kWh</t>
  </si>
  <si>
    <t>Calculated Off-Peak Charge</t>
  </si>
  <si>
    <t>Option #1</t>
  </si>
  <si>
    <t>Description</t>
  </si>
  <si>
    <t>Critical Day On-peak Charge</t>
  </si>
  <si>
    <t>High Day On-peak Charge</t>
  </si>
  <si>
    <t>Normal Day On-peak Charge</t>
  </si>
  <si>
    <t>Summer On-peak Charge</t>
  </si>
  <si>
    <t>Winter On-peak Charge</t>
  </si>
  <si>
    <t>Other Energy ($/kWh):</t>
  </si>
  <si>
    <t>VPP and CPP Energy ($/kWh):</t>
  </si>
  <si>
    <t>All Other / Off-peak Charge</t>
  </si>
  <si>
    <t>Proposed Max On-Peak kW Winter Charge</t>
  </si>
  <si>
    <t>On-Peak Normal Charge Calculated</t>
  </si>
  <si>
    <t>Work Area for additional inputs needed:</t>
  </si>
  <si>
    <t>Revenue Calculated Using Predetermined Inputs</t>
  </si>
  <si>
    <t>BILLED REVENUE</t>
  </si>
  <si>
    <t>Duke Energy Indiana</t>
  </si>
  <si>
    <t>Proposed On-Peak Low Charge</t>
  </si>
  <si>
    <t>Proposed High Peak Price</t>
  </si>
  <si>
    <t>HPP kWh</t>
  </si>
  <si>
    <t>Proposed HPP Charge Revenues</t>
  </si>
  <si>
    <t>Other On-Peak kWh</t>
  </si>
  <si>
    <t>Proposed Other On-Peak Charge</t>
  </si>
  <si>
    <t>Daily VPP On-peak price for up to 20 CPP and 20 HPP days</t>
  </si>
  <si>
    <t>Daily VPP On-Peak Price with up to 20 CPP and 20 HPP days + Distribution Demand Charge</t>
  </si>
  <si>
    <t>11:00 a.m. to 5:00 p.m.</t>
  </si>
  <si>
    <t>6:00 a.m. to 1 p.m. plus</t>
  </si>
  <si>
    <t>New Year’s Day, Memorial Day, Independence Day, Labor Day, Thanksgiving’s Day, and Christmas Day</t>
  </si>
  <si>
    <t>Rate:  CS - CPP (20 CPP Days)</t>
  </si>
  <si>
    <t>Rate:  CS - VPPD (20 CPP Days + 20 HPP Days)</t>
  </si>
  <si>
    <t>Rate:  CS - VPP (20 CPP Days + 20 HPP Days)</t>
  </si>
  <si>
    <t>COSS - CS Customer Component</t>
  </si>
  <si>
    <t>COSS - CS Revenue Requirement</t>
  </si>
  <si>
    <t>COSS - CS Rev Req Less Proposed Customer Charge Revenues</t>
  </si>
  <si>
    <t>CS Proposed Rate Pilots:</t>
  </si>
  <si>
    <t>CSN0 and CSN2 Only (thousands)</t>
  </si>
  <si>
    <t>All kWh Charge Calculated</t>
  </si>
  <si>
    <t>Option #1 Declining Block</t>
  </si>
  <si>
    <t>First 300</t>
  </si>
  <si>
    <t>Next 700</t>
  </si>
  <si>
    <t>Ratio</t>
  </si>
  <si>
    <t>First 300 kWh Charge</t>
  </si>
  <si>
    <t>Next 700 kWh Charge</t>
  </si>
  <si>
    <t>Greater than 1000 kWh Charge</t>
  </si>
  <si>
    <t>Revenue - First 300 kWh</t>
  </si>
  <si>
    <t>Revenue - Next 700 kWh</t>
  </si>
  <si>
    <t>Rate:  CS - CPP (20 CPP Days) - Declining Block</t>
  </si>
  <si>
    <t>Next 1500 kWh Charge</t>
  </si>
  <si>
    <t>Next 1500</t>
  </si>
  <si>
    <t>Greater than 2500</t>
  </si>
  <si>
    <t>Revenue - Next 1500 kWh</t>
  </si>
  <si>
    <t>Revenue - Greater than 2500 kWh</t>
  </si>
  <si>
    <t>Declining block kWh charge with a CPP on-peak price for up to 20 days</t>
  </si>
  <si>
    <t>Declining Block Energy ($/kWh):</t>
  </si>
  <si>
    <t>First 300 kWh</t>
  </si>
  <si>
    <t>Next 700 kWh</t>
  </si>
  <si>
    <t>Next 1500 kWh</t>
  </si>
  <si>
    <t>&gt; 2500 kWh</t>
  </si>
  <si>
    <t>Rate CS</t>
  </si>
  <si>
    <t>Rate CSN0</t>
  </si>
  <si>
    <t>Rate Design</t>
  </si>
  <si>
    <t>Rate CS Dynamic Pilots Rate Design Summary</t>
  </si>
  <si>
    <t>PRESENT RATE REVENUE (PRO FORMA)</t>
  </si>
  <si>
    <t>Annualized</t>
  </si>
  <si>
    <t xml:space="preserve"> </t>
  </si>
  <si>
    <t>Current</t>
  </si>
  <si>
    <t xml:space="preserve">Revenue at </t>
  </si>
  <si>
    <t>2020</t>
  </si>
  <si>
    <t xml:space="preserve">  Line</t>
  </si>
  <si>
    <t>Pro Forma</t>
  </si>
  <si>
    <t>Pro Forma Present</t>
  </si>
  <si>
    <t xml:space="preserve">   No.</t>
  </si>
  <si>
    <t xml:space="preserve">      Description</t>
  </si>
  <si>
    <t>and KWH</t>
  </si>
  <si>
    <t>Rate</t>
  </si>
  <si>
    <t>2020 Rates</t>
  </si>
  <si>
    <t xml:space="preserve">         (a)</t>
  </si>
  <si>
    <t>(b)</t>
  </si>
  <si>
    <t>(e)</t>
  </si>
  <si>
    <t>(f)</t>
  </si>
  <si>
    <t>(g)</t>
  </si>
  <si>
    <t>(h)</t>
  </si>
  <si>
    <t>(i)</t>
  </si>
  <si>
    <t xml:space="preserve">  Customer Bills</t>
  </si>
  <si>
    <t xml:space="preserve">  HE Customer Bills</t>
  </si>
  <si>
    <t>Total Customer Bills</t>
  </si>
  <si>
    <t xml:space="preserve">  Energy </t>
  </si>
  <si>
    <t>Begin</t>
  </si>
  <si>
    <t>End</t>
  </si>
  <si>
    <t xml:space="preserve">  1st  Block</t>
  </si>
  <si>
    <t xml:space="preserve">  2nd  Block</t>
  </si>
  <si>
    <t xml:space="preserve">  3rd Block</t>
  </si>
  <si>
    <t xml:space="preserve">  End Block</t>
  </si>
  <si>
    <t>and Over</t>
  </si>
  <si>
    <t xml:space="preserve">  CPP</t>
  </si>
  <si>
    <t>Dynamic</t>
  </si>
  <si>
    <t xml:space="preserve">  High Efficiency</t>
  </si>
  <si>
    <t xml:space="preserve">  Total Energy</t>
  </si>
  <si>
    <t xml:space="preserve">  HE Demand</t>
  </si>
  <si>
    <t xml:space="preserve">  Billing Adjustments</t>
  </si>
  <si>
    <t xml:space="preserve">  Calculated Revenue</t>
  </si>
  <si>
    <t xml:space="preserve">  Spread Adjustment Factor</t>
  </si>
  <si>
    <t xml:space="preserve">  Total Proforma Revenue before Other Adjustments</t>
  </si>
  <si>
    <t>=</t>
  </si>
  <si>
    <t xml:space="preserve">  Proforma Adjustments</t>
  </si>
  <si>
    <t xml:space="preserve">  Percent Increase/(Decrease)</t>
  </si>
  <si>
    <t>Filename:........................................................................................</t>
  </si>
  <si>
    <t>CS-CPP Rate Design Summary MSFR.XLSX</t>
  </si>
  <si>
    <t>Prepared by:...................................................................................</t>
  </si>
  <si>
    <t>Bruce Sailers</t>
  </si>
  <si>
    <t>Rate Schedule:..............................................................................</t>
  </si>
  <si>
    <t>CS-CPP</t>
  </si>
  <si>
    <t>Rate Schedule Segment:</t>
  </si>
  <si>
    <t xml:space="preserve">   (e.g. Master File, High Efficiency File).........................................</t>
  </si>
  <si>
    <t>Master File</t>
  </si>
  <si>
    <t>Time Period..................................................................................</t>
  </si>
  <si>
    <t>July 2017 - June 2018</t>
  </si>
  <si>
    <t>Date:............................................................................................</t>
  </si>
  <si>
    <t>CS-CPP File for July 2017 - June 2018</t>
  </si>
  <si>
    <t>N/A</t>
  </si>
  <si>
    <t xml:space="preserve">  HPP</t>
  </si>
  <si>
    <t xml:space="preserve">  All Other</t>
  </si>
  <si>
    <t>All Other</t>
  </si>
  <si>
    <t>CS-VPP Rate Design Summary MSFR.XLSX</t>
  </si>
  <si>
    <t>CS-VPP</t>
  </si>
  <si>
    <t>CS-VPP File for July 2017 - June 2018</t>
  </si>
  <si>
    <t xml:space="preserve">  HE &amp; VPPD Demand</t>
  </si>
  <si>
    <t>CS-VPPD Rate Design Summary MSFR.XLSX</t>
  </si>
  <si>
    <t>CS-VPPD</t>
  </si>
  <si>
    <t>CS-VPPD File for July 2017 - June 2018</t>
  </si>
  <si>
    <t>Workpaper RD 7-9</t>
  </si>
  <si>
    <t>IURC Cause No. 45253</t>
  </si>
  <si>
    <t>On Behalf of Duke Energy Indiana, LLC</t>
  </si>
  <si>
    <t>Final Order - Attachment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</si>
</sst>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0.0%"/>
    <numFmt numFmtId="169" formatCode="0.000000000"/>
    <numFmt numFmtId="170" formatCode="#,##0.000"/>
    <numFmt numFmtId="171" formatCode="#,##0.000000000"/>
    <numFmt numFmtId="172" formatCode="[$$-409]#,##0.00"/>
    <numFmt numFmtId="173" formatCode="&quot;$&quot;#,##0"/>
    <numFmt numFmtId="174" formatCode="[$$-409]#,##0"/>
    <numFmt numFmtId="175" formatCode="[$$-409]#,##0.000000"/>
    <numFmt numFmtId="176" formatCode="&quot;$&quot;#,##0.000000"/>
    <numFmt numFmtId="177" formatCode="#,##0.000000"/>
    <numFmt numFmtId="178" formatCode="#,##0.0000000000"/>
    <numFmt numFmtId="179" formatCode=";;;"/>
    <numFmt numFmtId="180" formatCode="#,##0.00000000"/>
    <numFmt numFmtId="181" formatCode="dd\-mmm\-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b/>
      <sz val="15"/>
      <name val="Courier"/>
      <family val="3"/>
    </font>
    <font>
      <sz val="12"/>
      <name val="Courier"/>
      <family val="3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2"/>
      <name val="Arial MT"/>
    </font>
    <font>
      <b/>
      <sz val="18"/>
      <name val="Arial MT"/>
    </font>
    <font>
      <b/>
      <sz val="12"/>
      <name val="Arial MT"/>
    </font>
    <font>
      <b/>
      <sz val="12"/>
      <color theme="1"/>
      <name val="Arial MT"/>
    </font>
    <font>
      <sz val="12"/>
      <color rgb="FF7030A0"/>
      <name val="Arial MT"/>
    </font>
    <font>
      <sz val="12"/>
      <color theme="0" tint="-0.249977111117893"/>
      <name val="Arial MT"/>
    </font>
    <font>
      <b/>
      <sz val="12"/>
      <color theme="0" tint="-0.249977111117893"/>
      <name val="Arial MT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164" fontId="0" fillId="2" borderId="0" xfId="1" applyNumberFormat="1" applyFont="1" applyFill="1"/>
    <xf numFmtId="164" fontId="0" fillId="2" borderId="0" xfId="0" applyNumberFormat="1" applyFill="1"/>
    <xf numFmtId="0" fontId="3" fillId="3" borderId="0" xfId="2" applyFont="1" applyFill="1"/>
    <xf numFmtId="0" fontId="2" fillId="3" borderId="0" xfId="2" applyFill="1"/>
    <xf numFmtId="0" fontId="2" fillId="0" borderId="0" xfId="2" applyFill="1"/>
    <xf numFmtId="0" fontId="2" fillId="0" borderId="0" xfId="2"/>
    <xf numFmtId="0" fontId="4" fillId="0" borderId="0" xfId="2" applyFont="1"/>
    <xf numFmtId="0" fontId="2" fillId="0" borderId="0" xfId="2" applyAlignment="1">
      <alignment wrapText="1"/>
    </xf>
    <xf numFmtId="9" fontId="0" fillId="0" borderId="0" xfId="3" applyFont="1"/>
    <xf numFmtId="165" fontId="1" fillId="0" borderId="8" xfId="4" applyNumberFormat="1" applyFont="1" applyBorder="1"/>
    <xf numFmtId="44" fontId="1" fillId="0" borderId="8" xfId="4" applyFont="1" applyBorder="1"/>
    <xf numFmtId="37" fontId="5" fillId="0" borderId="6" xfId="2" applyNumberFormat="1" applyFont="1" applyBorder="1"/>
    <xf numFmtId="44" fontId="5" fillId="0" borderId="8" xfId="2" applyNumberFormat="1" applyFont="1" applyBorder="1"/>
    <xf numFmtId="44" fontId="5" fillId="4" borderId="10" xfId="2" applyNumberFormat="1" applyFont="1" applyFill="1" applyBorder="1"/>
    <xf numFmtId="165" fontId="5" fillId="0" borderId="6" xfId="2" applyNumberFormat="1" applyFont="1" applyBorder="1"/>
    <xf numFmtId="165" fontId="5" fillId="0" borderId="8" xfId="2" applyNumberFormat="1" applyFont="1" applyBorder="1"/>
    <xf numFmtId="37" fontId="5" fillId="0" borderId="8" xfId="2" applyNumberFormat="1" applyFont="1" applyBorder="1"/>
    <xf numFmtId="165" fontId="5" fillId="2" borderId="0" xfId="2" applyNumberFormat="1" applyFont="1" applyFill="1"/>
    <xf numFmtId="0" fontId="5" fillId="0" borderId="5" xfId="2" applyFont="1" applyBorder="1" applyAlignment="1">
      <alignment wrapText="1"/>
    </xf>
    <xf numFmtId="0" fontId="5" fillId="0" borderId="7" xfId="2" applyFont="1" applyBorder="1"/>
    <xf numFmtId="0" fontId="5" fillId="0" borderId="7" xfId="2" applyFont="1" applyBorder="1" applyAlignment="1">
      <alignment wrapText="1"/>
    </xf>
    <xf numFmtId="0" fontId="5" fillId="0" borderId="9" xfId="2" applyFont="1" applyBorder="1" applyAlignment="1">
      <alignment wrapText="1"/>
    </xf>
    <xf numFmtId="0" fontId="5" fillId="0" borderId="0" xfId="2" applyFont="1" applyAlignment="1">
      <alignment wrapText="1"/>
    </xf>
    <xf numFmtId="0" fontId="5" fillId="0" borderId="0" xfId="2" applyFont="1"/>
    <xf numFmtId="164" fontId="5" fillId="0" borderId="0" xfId="1" applyNumberFormat="1" applyFont="1"/>
    <xf numFmtId="44" fontId="5" fillId="0" borderId="8" xfId="6" applyFont="1" applyBorder="1"/>
    <xf numFmtId="44" fontId="5" fillId="4" borderId="10" xfId="6" applyFont="1" applyFill="1" applyBorder="1"/>
    <xf numFmtId="165" fontId="5" fillId="0" borderId="8" xfId="6" applyNumberFormat="1" applyFont="1" applyBorder="1"/>
    <xf numFmtId="9" fontId="5" fillId="4" borderId="8" xfId="7" applyFont="1" applyFill="1" applyBorder="1"/>
    <xf numFmtId="0" fontId="7" fillId="0" borderId="7" xfId="2" applyFont="1" applyBorder="1" applyAlignment="1">
      <alignment wrapText="1"/>
    </xf>
    <xf numFmtId="0" fontId="7" fillId="0" borderId="5" xfId="2" applyFont="1" applyBorder="1" applyAlignment="1">
      <alignment wrapText="1"/>
    </xf>
    <xf numFmtId="167" fontId="5" fillId="0" borderId="8" xfId="6" applyNumberFormat="1" applyFont="1" applyBorder="1"/>
    <xf numFmtId="167" fontId="5" fillId="4" borderId="8" xfId="6" applyNumberFormat="1" applyFont="1" applyFill="1" applyBorder="1"/>
    <xf numFmtId="165" fontId="5" fillId="2" borderId="10" xfId="2" applyNumberFormat="1" applyFont="1" applyFill="1" applyBorder="1"/>
    <xf numFmtId="44" fontId="0" fillId="0" borderId="0" xfId="0" applyNumberFormat="1"/>
    <xf numFmtId="167" fontId="0" fillId="0" borderId="0" xfId="6" applyNumberFormat="1" applyFont="1"/>
    <xf numFmtId="0" fontId="6" fillId="0" borderId="0" xfId="0" applyFont="1"/>
    <xf numFmtId="44" fontId="0" fillId="0" borderId="0" xfId="6" applyFont="1"/>
    <xf numFmtId="0" fontId="8" fillId="0" borderId="11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4" fontId="1" fillId="0" borderId="8" xfId="1" applyNumberFormat="1" applyFont="1" applyBorder="1"/>
    <xf numFmtId="164" fontId="2" fillId="0" borderId="0" xfId="2" applyNumberFormat="1"/>
    <xf numFmtId="167" fontId="1" fillId="0" borderId="8" xfId="4" applyNumberFormat="1" applyFont="1" applyBorder="1"/>
    <xf numFmtId="167" fontId="1" fillId="4" borderId="8" xfId="4" applyNumberFormat="1" applyFont="1" applyFill="1" applyBorder="1"/>
    <xf numFmtId="166" fontId="1" fillId="0" borderId="10" xfId="5" applyNumberFormat="1" applyFont="1" applyFill="1" applyBorder="1"/>
    <xf numFmtId="0" fontId="10" fillId="5" borderId="0" xfId="0" applyFont="1" applyFill="1"/>
    <xf numFmtId="0" fontId="0" fillId="5" borderId="0" xfId="0" applyFill="1"/>
    <xf numFmtId="0" fontId="0" fillId="0" borderId="14" xfId="0" applyBorder="1"/>
    <xf numFmtId="44" fontId="0" fillId="0" borderId="15" xfId="0" applyNumberFormat="1" applyBorder="1"/>
    <xf numFmtId="0" fontId="0" fillId="0" borderId="15" xfId="0" applyBorder="1"/>
    <xf numFmtId="167" fontId="0" fillId="0" borderId="15" xfId="6" applyNumberFormat="1" applyFont="1" applyBorder="1"/>
    <xf numFmtId="44" fontId="0" fillId="0" borderId="12" xfId="0" applyNumberFormat="1" applyBorder="1"/>
    <xf numFmtId="0" fontId="0" fillId="0" borderId="12" xfId="0" applyBorder="1"/>
    <xf numFmtId="0" fontId="6" fillId="0" borderId="15" xfId="0" applyFont="1" applyBorder="1"/>
    <xf numFmtId="0" fontId="5" fillId="2" borderId="0" xfId="2" applyFont="1" applyFill="1"/>
    <xf numFmtId="0" fontId="7" fillId="0" borderId="0" xfId="2" applyFont="1"/>
    <xf numFmtId="0" fontId="0" fillId="0" borderId="12" xfId="0" applyBorder="1" applyAlignment="1">
      <alignment wrapText="1"/>
    </xf>
    <xf numFmtId="0" fontId="6" fillId="0" borderId="11" xfId="0" applyFont="1" applyBorder="1"/>
    <xf numFmtId="164" fontId="1" fillId="3" borderId="8" xfId="1" applyNumberFormat="1" applyFont="1" applyFill="1" applyBorder="1"/>
    <xf numFmtId="37" fontId="5" fillId="3" borderId="6" xfId="2" applyNumberFormat="1" applyFont="1" applyFill="1" applyBorder="1"/>
    <xf numFmtId="164" fontId="5" fillId="3" borderId="0" xfId="1" applyNumberFormat="1" applyFont="1" applyFill="1"/>
    <xf numFmtId="165" fontId="5" fillId="0" borderId="0" xfId="6" applyNumberFormat="1" applyFont="1"/>
    <xf numFmtId="43" fontId="5" fillId="3" borderId="0" xfId="2" applyNumberFormat="1" applyFont="1" applyFill="1"/>
    <xf numFmtId="164" fontId="1" fillId="0" borderId="8" xfId="1" applyNumberFormat="1" applyFont="1" applyFill="1" applyBorder="1"/>
    <xf numFmtId="0" fontId="0" fillId="0" borderId="0" xfId="0" applyBorder="1" applyAlignment="1">
      <alignment wrapText="1"/>
    </xf>
    <xf numFmtId="167" fontId="1" fillId="0" borderId="8" xfId="4" applyNumberFormat="1" applyFont="1" applyFill="1" applyBorder="1"/>
    <xf numFmtId="168" fontId="2" fillId="0" borderId="0" xfId="7" applyNumberFormat="1" applyFont="1"/>
    <xf numFmtId="37" fontId="5" fillId="0" borderId="6" xfId="2" applyNumberFormat="1" applyFont="1" applyFill="1" applyBorder="1"/>
    <xf numFmtId="167" fontId="1" fillId="0" borderId="8" xfId="6" applyNumberFormat="1" applyFont="1" applyFill="1" applyBorder="1"/>
    <xf numFmtId="169" fontId="5" fillId="0" borderId="0" xfId="2" applyNumberFormat="1" applyFont="1"/>
    <xf numFmtId="0" fontId="9" fillId="0" borderId="0" xfId="0" applyFont="1" applyBorder="1" applyAlignment="1">
      <alignment horizontal="justify" vertical="center" wrapText="1"/>
    </xf>
    <xf numFmtId="0" fontId="11" fillId="0" borderId="0" xfId="0" applyFont="1"/>
    <xf numFmtId="9" fontId="5" fillId="0" borderId="0" xfId="7" applyFont="1"/>
    <xf numFmtId="0" fontId="12" fillId="0" borderId="0" xfId="8"/>
    <xf numFmtId="3" fontId="13" fillId="0" borderId="0" xfId="8" applyNumberFormat="1" applyFont="1" applyFill="1" applyAlignment="1"/>
    <xf numFmtId="0" fontId="12" fillId="0" borderId="0" xfId="8" applyFont="1" applyFill="1"/>
    <xf numFmtId="3" fontId="13" fillId="0" borderId="5" xfId="8" applyNumberFormat="1" applyFont="1" applyFill="1" applyBorder="1"/>
    <xf numFmtId="3" fontId="13" fillId="0" borderId="16" xfId="8" applyNumberFormat="1" applyFont="1" applyFill="1" applyBorder="1" applyAlignment="1"/>
    <xf numFmtId="170" fontId="13" fillId="0" borderId="16" xfId="8" applyNumberFormat="1" applyFont="1" applyFill="1" applyBorder="1"/>
    <xf numFmtId="171" fontId="13" fillId="0" borderId="16" xfId="8" applyNumberFormat="1" applyFont="1" applyFill="1" applyBorder="1" applyAlignment="1"/>
    <xf numFmtId="3" fontId="13" fillId="0" borderId="6" xfId="8" applyNumberFormat="1" applyFont="1" applyFill="1" applyBorder="1" applyAlignment="1"/>
    <xf numFmtId="171" fontId="13" fillId="0" borderId="0" xfId="8" applyNumberFormat="1" applyFont="1" applyFill="1" applyAlignment="1"/>
    <xf numFmtId="3" fontId="13" fillId="0" borderId="0" xfId="8" applyNumberFormat="1" applyFont="1"/>
    <xf numFmtId="3" fontId="13" fillId="0" borderId="0" xfId="8" applyNumberFormat="1" applyFont="1" applyAlignment="1"/>
    <xf numFmtId="0" fontId="13" fillId="0" borderId="0" xfId="8" applyNumberFormat="1" applyFont="1" applyFill="1"/>
    <xf numFmtId="4" fontId="13" fillId="0" borderId="0" xfId="8" applyNumberFormat="1" applyFont="1" applyFill="1"/>
    <xf numFmtId="3" fontId="14" fillId="0" borderId="7" xfId="8" applyNumberFormat="1" applyFont="1" applyFill="1" applyBorder="1"/>
    <xf numFmtId="3" fontId="13" fillId="0" borderId="0" xfId="8" applyNumberFormat="1" applyFont="1" applyFill="1" applyBorder="1"/>
    <xf numFmtId="170" fontId="13" fillId="0" borderId="0" xfId="8" applyNumberFormat="1" applyFont="1" applyFill="1" applyBorder="1"/>
    <xf numFmtId="3" fontId="13" fillId="0" borderId="8" xfId="8" applyNumberFormat="1" applyFont="1" applyFill="1" applyBorder="1"/>
    <xf numFmtId="3" fontId="13" fillId="0" borderId="0" xfId="8" applyNumberFormat="1" applyFont="1" applyFill="1"/>
    <xf numFmtId="3" fontId="15" fillId="0" borderId="7" xfId="8" applyNumberFormat="1" applyFont="1" applyFill="1" applyBorder="1"/>
    <xf numFmtId="3" fontId="16" fillId="0" borderId="7" xfId="8" applyNumberFormat="1" applyFont="1" applyFill="1" applyBorder="1" applyAlignment="1"/>
    <xf numFmtId="3" fontId="13" fillId="0" borderId="0" xfId="8" applyNumberFormat="1" applyFont="1" applyFill="1" applyBorder="1" applyAlignment="1"/>
    <xf numFmtId="3" fontId="13" fillId="0" borderId="0" xfId="8" applyNumberFormat="1" applyFont="1" applyFill="1" applyBorder="1" applyAlignment="1">
      <alignment horizontal="center"/>
    </xf>
    <xf numFmtId="3" fontId="13" fillId="0" borderId="8" xfId="8" applyNumberFormat="1" applyFont="1" applyFill="1" applyBorder="1" applyAlignment="1">
      <alignment horizontal="center"/>
    </xf>
    <xf numFmtId="3" fontId="13" fillId="0" borderId="0" xfId="8" applyNumberFormat="1" applyFont="1" applyFill="1" applyAlignment="1">
      <alignment horizontal="center"/>
    </xf>
    <xf numFmtId="3" fontId="13" fillId="0" borderId="7" xfId="8" applyNumberFormat="1" applyFont="1" applyFill="1" applyBorder="1"/>
    <xf numFmtId="49" fontId="13" fillId="0" borderId="0" xfId="9" applyNumberFormat="1" applyFont="1" applyFill="1" applyBorder="1" applyAlignment="1">
      <alignment horizontal="center"/>
    </xf>
    <xf numFmtId="49" fontId="13" fillId="0" borderId="0" xfId="8" applyNumberFormat="1" applyFont="1" applyFill="1" applyBorder="1" applyAlignment="1">
      <alignment horizontal="center"/>
    </xf>
    <xf numFmtId="3" fontId="13" fillId="0" borderId="7" xfId="8" applyNumberFormat="1" applyFont="1" applyFill="1" applyBorder="1" applyAlignment="1">
      <alignment horizontal="right"/>
    </xf>
    <xf numFmtId="3" fontId="13" fillId="0" borderId="0" xfId="8" applyNumberFormat="1" applyFont="1" applyFill="1" applyBorder="1" applyAlignment="1" applyProtection="1">
      <alignment horizontal="center"/>
      <protection locked="0"/>
    </xf>
    <xf numFmtId="3" fontId="13" fillId="0" borderId="8" xfId="8" applyNumberFormat="1" applyFont="1" applyFill="1" applyBorder="1" applyAlignment="1" applyProtection="1">
      <alignment horizontal="center"/>
      <protection locked="0"/>
    </xf>
    <xf numFmtId="3" fontId="13" fillId="0" borderId="0" xfId="8" applyNumberFormat="1" applyFont="1" applyFill="1" applyProtection="1">
      <protection locked="0"/>
    </xf>
    <xf numFmtId="3" fontId="13" fillId="0" borderId="0" xfId="10" applyNumberFormat="1" applyFont="1" applyFill="1" applyAlignment="1" applyProtection="1">
      <alignment horizontal="center"/>
      <protection locked="0"/>
    </xf>
    <xf numFmtId="3" fontId="13" fillId="0" borderId="0" xfId="8" applyNumberFormat="1" applyFont="1" applyFill="1" applyAlignment="1" applyProtection="1">
      <alignment horizontal="center"/>
      <protection locked="0"/>
    </xf>
    <xf numFmtId="3" fontId="13" fillId="0" borderId="0" xfId="8" quotePrefix="1" applyNumberFormat="1" applyFont="1" applyFill="1" applyBorder="1" applyAlignment="1">
      <alignment horizontal="center"/>
    </xf>
    <xf numFmtId="170" fontId="13" fillId="0" borderId="0" xfId="8" applyNumberFormat="1" applyFont="1" applyFill="1" applyBorder="1" applyAlignment="1">
      <alignment horizontal="center"/>
    </xf>
    <xf numFmtId="3" fontId="13" fillId="0" borderId="8" xfId="8" quotePrefix="1" applyNumberFormat="1" applyFont="1" applyFill="1" applyBorder="1" applyAlignment="1">
      <alignment horizontal="center"/>
    </xf>
    <xf numFmtId="3" fontId="13" fillId="0" borderId="0" xfId="10" quotePrefix="1" applyNumberFormat="1" applyFont="1" applyFill="1" applyAlignment="1">
      <alignment horizontal="center"/>
    </xf>
    <xf numFmtId="3" fontId="13" fillId="0" borderId="0" xfId="8" quotePrefix="1" applyNumberFormat="1" applyFont="1" applyFill="1" applyAlignment="1">
      <alignment horizontal="center"/>
    </xf>
    <xf numFmtId="3" fontId="13" fillId="0" borderId="0" xfId="8" applyNumberFormat="1" applyFont="1" applyBorder="1"/>
    <xf numFmtId="3" fontId="13" fillId="0" borderId="0" xfId="8" applyNumberFormat="1" applyFont="1" applyBorder="1" applyAlignment="1"/>
    <xf numFmtId="171" fontId="13" fillId="0" borderId="0" xfId="8" applyNumberFormat="1" applyFont="1" applyFill="1" applyBorder="1" applyAlignment="1"/>
    <xf numFmtId="3" fontId="13" fillId="0" borderId="8" xfId="8" applyNumberFormat="1" applyFont="1" applyFill="1" applyBorder="1" applyAlignment="1"/>
    <xf numFmtId="3" fontId="13" fillId="0" borderId="0" xfId="8" applyNumberFormat="1" applyFont="1" applyBorder="1" applyAlignment="1">
      <alignment horizontal="right"/>
    </xf>
    <xf numFmtId="3" fontId="13" fillId="0" borderId="0" xfId="8" applyNumberFormat="1" applyFont="1" applyFill="1" applyBorder="1" applyAlignment="1">
      <alignment horizontal="right"/>
    </xf>
    <xf numFmtId="3" fontId="13" fillId="0" borderId="0" xfId="8" quotePrefix="1" applyNumberFormat="1" applyFont="1" applyFill="1" applyBorder="1" applyAlignment="1">
      <alignment horizontal="right"/>
    </xf>
    <xf numFmtId="172" fontId="13" fillId="0" borderId="0" xfId="8" applyNumberFormat="1" applyFont="1" applyFill="1" applyBorder="1" applyAlignment="1" applyProtection="1">
      <protection locked="0"/>
    </xf>
    <xf numFmtId="173" fontId="13" fillId="0" borderId="0" xfId="8" applyNumberFormat="1" applyFont="1" applyFill="1" applyBorder="1" applyAlignment="1"/>
    <xf numFmtId="172" fontId="17" fillId="0" borderId="0" xfId="8" applyNumberFormat="1" applyFont="1" applyFill="1" applyBorder="1" applyAlignment="1"/>
    <xf numFmtId="174" fontId="13" fillId="0" borderId="8" xfId="8" applyNumberFormat="1" applyFont="1" applyFill="1" applyBorder="1" applyAlignment="1"/>
    <xf numFmtId="172" fontId="13" fillId="0" borderId="0" xfId="8" applyNumberFormat="1" applyFont="1" applyFill="1" applyAlignment="1"/>
    <xf numFmtId="174" fontId="13" fillId="0" borderId="0" xfId="8" applyNumberFormat="1" applyFont="1" applyFill="1" applyAlignment="1"/>
    <xf numFmtId="172" fontId="13" fillId="0" borderId="0" xfId="8" applyNumberFormat="1" applyFont="1" applyBorder="1" applyAlignment="1"/>
    <xf numFmtId="172" fontId="13" fillId="0" borderId="0" xfId="8" applyNumberFormat="1" applyFont="1" applyFill="1" applyBorder="1" applyAlignment="1"/>
    <xf numFmtId="0" fontId="13" fillId="0" borderId="0" xfId="8" applyNumberFormat="1" applyFont="1" applyFill="1" applyBorder="1" applyAlignment="1"/>
    <xf numFmtId="3" fontId="17" fillId="0" borderId="0" xfId="8" applyNumberFormat="1" applyFont="1" applyFill="1" applyBorder="1" applyAlignment="1"/>
    <xf numFmtId="175" fontId="13" fillId="0" borderId="0" xfId="8" applyNumberFormat="1" applyFont="1" applyFill="1" applyBorder="1" applyAlignment="1" applyProtection="1">
      <protection locked="0"/>
    </xf>
    <xf numFmtId="175" fontId="17" fillId="0" borderId="0" xfId="8" applyNumberFormat="1" applyFont="1" applyFill="1" applyBorder="1" applyAlignment="1"/>
    <xf numFmtId="10" fontId="13" fillId="0" borderId="0" xfId="11" applyNumberFormat="1" applyFont="1" applyFill="1" applyAlignment="1"/>
    <xf numFmtId="174" fontId="13" fillId="0" borderId="0" xfId="8" applyNumberFormat="1" applyFont="1" applyAlignment="1"/>
    <xf numFmtId="174" fontId="13" fillId="0" borderId="0" xfId="9" applyNumberFormat="1" applyFont="1" applyBorder="1" applyAlignment="1"/>
    <xf numFmtId="176" fontId="13" fillId="0" borderId="0" xfId="8" applyNumberFormat="1" applyFont="1" applyFill="1" applyBorder="1" applyAlignment="1"/>
    <xf numFmtId="173" fontId="13" fillId="0" borderId="0" xfId="8" applyNumberFormat="1" applyFont="1" applyAlignment="1"/>
    <xf numFmtId="43" fontId="13" fillId="0" borderId="0" xfId="9" applyFont="1" applyBorder="1" applyAlignment="1"/>
    <xf numFmtId="176" fontId="13" fillId="0" borderId="0" xfId="8" applyNumberFormat="1" applyFont="1" applyFill="1" applyBorder="1" applyProtection="1">
      <protection locked="0"/>
    </xf>
    <xf numFmtId="175" fontId="13" fillId="0" borderId="0" xfId="8" applyNumberFormat="1" applyFont="1" applyFill="1" applyBorder="1" applyAlignment="1"/>
    <xf numFmtId="173" fontId="13" fillId="0" borderId="8" xfId="8" applyNumberFormat="1" applyFont="1" applyFill="1" applyBorder="1" applyAlignment="1"/>
    <xf numFmtId="175" fontId="13" fillId="0" borderId="0" xfId="8" applyNumberFormat="1" applyFont="1" applyFill="1" applyAlignment="1"/>
    <xf numFmtId="176" fontId="13" fillId="0" borderId="0" xfId="8" applyNumberFormat="1" applyFont="1" applyBorder="1" applyProtection="1">
      <protection locked="0"/>
    </xf>
    <xf numFmtId="174" fontId="13" fillId="0" borderId="0" xfId="8" applyNumberFormat="1" applyFont="1" applyFill="1" applyBorder="1" applyAlignment="1"/>
    <xf numFmtId="176" fontId="13" fillId="0" borderId="0" xfId="8" applyNumberFormat="1" applyFont="1" applyBorder="1" applyAlignment="1"/>
    <xf numFmtId="173" fontId="13" fillId="0" borderId="0" xfId="12" applyNumberFormat="1" applyFont="1" applyBorder="1" applyAlignment="1"/>
    <xf numFmtId="173" fontId="13" fillId="0" borderId="0" xfId="12" applyNumberFormat="1" applyFont="1" applyFill="1" applyBorder="1" applyAlignment="1"/>
    <xf numFmtId="174" fontId="13" fillId="0" borderId="0" xfId="8" applyNumberFormat="1" applyFont="1" applyFill="1" applyBorder="1" applyAlignment="1" applyProtection="1">
      <protection locked="0"/>
    </xf>
    <xf numFmtId="3" fontId="15" fillId="0" borderId="0" xfId="8" applyNumberFormat="1" applyFont="1" applyFill="1" applyBorder="1" applyAlignment="1">
      <alignment horizontal="centerContinuous"/>
    </xf>
    <xf numFmtId="3" fontId="18" fillId="0" borderId="0" xfId="8" applyNumberFormat="1" applyFont="1" applyBorder="1"/>
    <xf numFmtId="175" fontId="13" fillId="0" borderId="0" xfId="8" applyNumberFormat="1" applyFont="1" applyAlignment="1" applyProtection="1">
      <protection locked="0"/>
    </xf>
    <xf numFmtId="175" fontId="13" fillId="0" borderId="0" xfId="8" applyNumberFormat="1" applyFont="1" applyFill="1" applyAlignment="1" applyProtection="1">
      <protection locked="0"/>
    </xf>
    <xf numFmtId="3" fontId="19" fillId="0" borderId="0" xfId="8" applyNumberFormat="1" applyFont="1" applyBorder="1" applyAlignment="1"/>
    <xf numFmtId="3" fontId="13" fillId="0" borderId="7" xfId="10" applyNumberFormat="1" applyFont="1" applyFill="1" applyBorder="1"/>
    <xf numFmtId="3" fontId="13" fillId="0" borderId="0" xfId="10" applyNumberFormat="1" applyFont="1" applyFill="1" applyBorder="1" applyAlignment="1"/>
    <xf numFmtId="171" fontId="13" fillId="0" borderId="0" xfId="8" applyNumberFormat="1" applyFont="1" applyBorder="1" applyAlignment="1"/>
    <xf numFmtId="171" fontId="13" fillId="0" borderId="8" xfId="8" applyNumberFormat="1" applyFont="1" applyBorder="1"/>
    <xf numFmtId="173" fontId="13" fillId="0" borderId="0" xfId="8" applyNumberFormat="1" applyFont="1" applyFill="1" applyBorder="1"/>
    <xf numFmtId="171" fontId="13" fillId="0" borderId="0" xfId="8" applyNumberFormat="1" applyFont="1"/>
    <xf numFmtId="177" fontId="13" fillId="0" borderId="0" xfId="8" applyNumberFormat="1" applyFont="1" applyAlignment="1"/>
    <xf numFmtId="177" fontId="13" fillId="0" borderId="0" xfId="8" applyNumberFormat="1" applyFont="1" applyFill="1" applyAlignment="1"/>
    <xf numFmtId="3" fontId="15" fillId="0" borderId="0" xfId="8" applyNumberFormat="1" applyFont="1" applyFill="1" applyBorder="1" applyAlignment="1"/>
    <xf numFmtId="178" fontId="13" fillId="0" borderId="0" xfId="8" applyNumberFormat="1" applyFont="1" applyFill="1" applyAlignment="1"/>
    <xf numFmtId="3" fontId="13" fillId="0" borderId="0" xfId="8" applyNumberFormat="1" applyFont="1" applyFill="1" applyBorder="1" applyAlignment="1">
      <alignment horizontal="fill"/>
    </xf>
    <xf numFmtId="3" fontId="13" fillId="0" borderId="8" xfId="8" applyNumberFormat="1" applyFont="1" applyFill="1" applyBorder="1" applyAlignment="1">
      <alignment horizontal="fill"/>
    </xf>
    <xf numFmtId="3" fontId="18" fillId="0" borderId="0" xfId="8" applyNumberFormat="1" applyFont="1" applyBorder="1" applyAlignment="1"/>
    <xf numFmtId="3" fontId="13" fillId="0" borderId="0" xfId="8" applyNumberFormat="1" applyFont="1" applyAlignment="1">
      <alignment horizontal="fill"/>
    </xf>
    <xf numFmtId="10" fontId="13" fillId="0" borderId="0" xfId="8" applyNumberFormat="1" applyFont="1"/>
    <xf numFmtId="3" fontId="13" fillId="0" borderId="17" xfId="8" applyNumberFormat="1" applyFont="1" applyFill="1" applyBorder="1"/>
    <xf numFmtId="3" fontId="13" fillId="0" borderId="18" xfId="8" applyNumberFormat="1" applyFont="1" applyFill="1" applyBorder="1" applyAlignment="1"/>
    <xf numFmtId="3" fontId="13" fillId="0" borderId="13" xfId="8" applyNumberFormat="1" applyFont="1" applyFill="1" applyBorder="1" applyAlignment="1">
      <alignment horizontal="fill"/>
    </xf>
    <xf numFmtId="3" fontId="13" fillId="0" borderId="0" xfId="8" applyNumberFormat="1" applyFont="1" applyFill="1" applyAlignment="1">
      <alignment horizontal="fill"/>
    </xf>
    <xf numFmtId="3" fontId="13" fillId="0" borderId="0" xfId="8" applyNumberFormat="1" applyFont="1" applyFill="1" applyBorder="1" applyAlignment="1">
      <alignment horizontal="centerContinuous"/>
    </xf>
    <xf numFmtId="10" fontId="13" fillId="0" borderId="0" xfId="8" applyNumberFormat="1" applyFont="1" applyFill="1"/>
    <xf numFmtId="179" fontId="13" fillId="0" borderId="0" xfId="8" applyNumberFormat="1" applyFont="1" applyFill="1" applyBorder="1" applyAlignment="1" applyProtection="1">
      <protection locked="0" hidden="1"/>
    </xf>
    <xf numFmtId="179" fontId="13" fillId="0" borderId="0" xfId="8" applyNumberFormat="1" applyFont="1" applyFill="1" applyAlignment="1" applyProtection="1">
      <protection hidden="1"/>
    </xf>
    <xf numFmtId="180" fontId="13" fillId="0" borderId="0" xfId="8" applyNumberFormat="1" applyFont="1" applyFill="1" applyAlignment="1"/>
    <xf numFmtId="172" fontId="13" fillId="0" borderId="0" xfId="8" applyNumberFormat="1" applyFont="1" applyFill="1" applyAlignment="1" applyProtection="1">
      <protection locked="0"/>
    </xf>
    <xf numFmtId="3" fontId="14" fillId="0" borderId="0" xfId="10" applyNumberFormat="1" applyFont="1" applyAlignment="1"/>
    <xf numFmtId="0" fontId="13" fillId="0" borderId="0" xfId="10" applyNumberFormat="1" applyFont="1" applyAlignment="1"/>
    <xf numFmtId="3" fontId="13" fillId="0" borderId="0" xfId="10" applyNumberFormat="1" applyFont="1" applyAlignment="1"/>
    <xf numFmtId="3" fontId="13" fillId="0" borderId="0" xfId="10" applyNumberFormat="1" applyFont="1" applyAlignment="1" applyProtection="1">
      <protection locked="0"/>
    </xf>
    <xf numFmtId="3" fontId="13" fillId="0" borderId="0" xfId="10" quotePrefix="1" applyNumberFormat="1" applyFont="1" applyAlignment="1" applyProtection="1">
      <alignment horizontal="left"/>
      <protection locked="0"/>
    </xf>
    <xf numFmtId="3" fontId="13" fillId="0" borderId="0" xfId="10" applyNumberFormat="1" applyFont="1" applyProtection="1">
      <protection locked="0"/>
    </xf>
    <xf numFmtId="181" fontId="13" fillId="0" borderId="0" xfId="10" applyNumberFormat="1" applyFont="1"/>
    <xf numFmtId="3" fontId="14" fillId="0" borderId="0" xfId="10" quotePrefix="1" applyNumberFormat="1" applyFont="1" applyAlignment="1">
      <alignment horizontal="left"/>
    </xf>
    <xf numFmtId="0" fontId="12" fillId="0" borderId="0" xfId="10"/>
    <xf numFmtId="10" fontId="13" fillId="0" borderId="8" xfId="8" applyNumberFormat="1" applyFont="1" applyFill="1" applyBorder="1" applyAlignment="1">
      <alignment horizontal="right"/>
    </xf>
    <xf numFmtId="3" fontId="13" fillId="0" borderId="0" xfId="10" applyNumberFormat="1" applyFont="1" applyFill="1" applyAlignment="1"/>
    <xf numFmtId="0" fontId="12" fillId="0" borderId="0" xfId="10" applyFont="1" applyFill="1"/>
    <xf numFmtId="3" fontId="13" fillId="0" borderId="5" xfId="10" applyNumberFormat="1" applyFont="1" applyFill="1" applyBorder="1"/>
    <xf numFmtId="3" fontId="13" fillId="0" borderId="16" xfId="10" applyNumberFormat="1" applyFont="1" applyFill="1" applyBorder="1" applyAlignment="1"/>
    <xf numFmtId="170" fontId="13" fillId="0" borderId="16" xfId="10" applyNumberFormat="1" applyFont="1" applyFill="1" applyBorder="1"/>
    <xf numFmtId="171" fontId="13" fillId="0" borderId="16" xfId="10" applyNumberFormat="1" applyFont="1" applyFill="1" applyBorder="1" applyAlignment="1"/>
    <xf numFmtId="3" fontId="13" fillId="0" borderId="6" xfId="10" applyNumberFormat="1" applyFont="1" applyFill="1" applyBorder="1" applyAlignment="1"/>
    <xf numFmtId="171" fontId="13" fillId="0" borderId="0" xfId="10" applyNumberFormat="1" applyFont="1" applyFill="1" applyAlignment="1"/>
    <xf numFmtId="3" fontId="13" fillId="0" borderId="0" xfId="10" applyNumberFormat="1" applyFont="1"/>
    <xf numFmtId="0" fontId="13" fillId="0" borderId="0" xfId="10" applyNumberFormat="1" applyFont="1" applyFill="1"/>
    <xf numFmtId="4" fontId="13" fillId="0" borderId="0" xfId="10" applyNumberFormat="1" applyFont="1" applyFill="1"/>
    <xf numFmtId="3" fontId="14" fillId="0" borderId="7" xfId="10" applyNumberFormat="1" applyFont="1" applyFill="1" applyBorder="1"/>
    <xf numFmtId="3" fontId="13" fillId="0" borderId="0" xfId="10" applyNumberFormat="1" applyFont="1" applyFill="1" applyBorder="1"/>
    <xf numFmtId="170" fontId="13" fillId="0" borderId="0" xfId="10" applyNumberFormat="1" applyFont="1" applyFill="1" applyBorder="1"/>
    <xf numFmtId="3" fontId="13" fillId="0" borderId="8" xfId="10" applyNumberFormat="1" applyFont="1" applyFill="1" applyBorder="1"/>
    <xf numFmtId="3" fontId="13" fillId="0" borderId="0" xfId="10" applyNumberFormat="1" applyFont="1" applyFill="1"/>
    <xf numFmtId="3" fontId="15" fillId="0" borderId="7" xfId="10" applyNumberFormat="1" applyFont="1" applyFill="1" applyBorder="1"/>
    <xf numFmtId="3" fontId="16" fillId="0" borderId="7" xfId="10" applyNumberFormat="1" applyFont="1" applyFill="1" applyBorder="1" applyAlignment="1"/>
    <xf numFmtId="3" fontId="13" fillId="0" borderId="0" xfId="10" applyNumberFormat="1" applyFont="1" applyFill="1" applyBorder="1" applyAlignment="1">
      <alignment horizontal="center"/>
    </xf>
    <xf numFmtId="3" fontId="13" fillId="0" borderId="8" xfId="10" applyNumberFormat="1" applyFont="1" applyFill="1" applyBorder="1" applyAlignment="1">
      <alignment horizontal="center"/>
    </xf>
    <xf numFmtId="3" fontId="13" fillId="0" borderId="0" xfId="10" applyNumberFormat="1" applyFont="1" applyFill="1" applyAlignment="1">
      <alignment horizontal="center"/>
    </xf>
    <xf numFmtId="49" fontId="13" fillId="0" borderId="0" xfId="10" applyNumberFormat="1" applyFont="1" applyFill="1" applyBorder="1" applyAlignment="1">
      <alignment horizontal="center"/>
    </xf>
    <xf numFmtId="3" fontId="13" fillId="0" borderId="7" xfId="10" applyNumberFormat="1" applyFont="1" applyFill="1" applyBorder="1" applyAlignment="1">
      <alignment horizontal="right"/>
    </xf>
    <xf numFmtId="3" fontId="13" fillId="0" borderId="0" xfId="10" applyNumberFormat="1" applyFont="1" applyFill="1" applyBorder="1" applyAlignment="1" applyProtection="1">
      <alignment horizontal="center"/>
      <protection locked="0"/>
    </xf>
    <xf numFmtId="3" fontId="13" fillId="0" borderId="8" xfId="10" applyNumberFormat="1" applyFont="1" applyFill="1" applyBorder="1" applyAlignment="1" applyProtection="1">
      <alignment horizontal="center"/>
      <protection locked="0"/>
    </xf>
    <xf numFmtId="3" fontId="13" fillId="0" borderId="0" xfId="10" applyNumberFormat="1" applyFont="1" applyFill="1" applyProtection="1">
      <protection locked="0"/>
    </xf>
    <xf numFmtId="3" fontId="13" fillId="0" borderId="0" xfId="10" quotePrefix="1" applyNumberFormat="1" applyFont="1" applyFill="1" applyBorder="1" applyAlignment="1">
      <alignment horizontal="center"/>
    </xf>
    <xf numFmtId="170" fontId="13" fillId="0" borderId="0" xfId="10" applyNumberFormat="1" applyFont="1" applyFill="1" applyBorder="1" applyAlignment="1">
      <alignment horizontal="center"/>
    </xf>
    <xf numFmtId="3" fontId="13" fillId="0" borderId="8" xfId="10" quotePrefix="1" applyNumberFormat="1" applyFont="1" applyFill="1" applyBorder="1" applyAlignment="1">
      <alignment horizontal="center"/>
    </xf>
    <xf numFmtId="3" fontId="13" fillId="0" borderId="0" xfId="10" applyNumberFormat="1" applyFont="1" applyBorder="1"/>
    <xf numFmtId="3" fontId="13" fillId="0" borderId="0" xfId="10" applyNumberFormat="1" applyFont="1" applyBorder="1" applyAlignment="1"/>
    <xf numFmtId="171" fontId="13" fillId="0" borderId="0" xfId="10" applyNumberFormat="1" applyFont="1" applyFill="1" applyBorder="1" applyAlignment="1"/>
    <xf numFmtId="3" fontId="13" fillId="0" borderId="8" xfId="10" applyNumberFormat="1" applyFont="1" applyFill="1" applyBorder="1" applyAlignment="1"/>
    <xf numFmtId="3" fontId="13" fillId="0" borderId="0" xfId="10" applyNumberFormat="1" applyFont="1" applyBorder="1" applyAlignment="1">
      <alignment horizontal="right"/>
    </xf>
    <xf numFmtId="3" fontId="13" fillId="0" borderId="0" xfId="10" applyNumberFormat="1" applyFont="1" applyFill="1" applyBorder="1" applyAlignment="1">
      <alignment horizontal="right"/>
    </xf>
    <xf numFmtId="3" fontId="13" fillId="0" borderId="0" xfId="10" quotePrefix="1" applyNumberFormat="1" applyFont="1" applyFill="1" applyBorder="1" applyAlignment="1">
      <alignment horizontal="right"/>
    </xf>
    <xf numFmtId="172" fontId="13" fillId="0" borderId="0" xfId="10" applyNumberFormat="1" applyFont="1" applyFill="1" applyBorder="1" applyAlignment="1" applyProtection="1">
      <protection locked="0"/>
    </xf>
    <xf numFmtId="173" fontId="13" fillId="0" borderId="0" xfId="10" applyNumberFormat="1" applyFont="1" applyFill="1" applyBorder="1" applyAlignment="1"/>
    <xf numFmtId="172" fontId="17" fillId="0" borderId="0" xfId="10" applyNumberFormat="1" applyFont="1" applyFill="1" applyBorder="1" applyAlignment="1"/>
    <xf numFmtId="174" fontId="13" fillId="0" borderId="8" xfId="10" applyNumberFormat="1" applyFont="1" applyFill="1" applyBorder="1" applyAlignment="1"/>
    <xf numFmtId="172" fontId="13" fillId="0" borderId="0" xfId="10" applyNumberFormat="1" applyFont="1" applyFill="1" applyAlignment="1"/>
    <xf numFmtId="174" fontId="13" fillId="0" borderId="0" xfId="10" applyNumberFormat="1" applyFont="1" applyFill="1" applyAlignment="1"/>
    <xf numFmtId="172" fontId="13" fillId="0" borderId="0" xfId="10" applyNumberFormat="1" applyFont="1" applyBorder="1" applyAlignment="1"/>
    <xf numFmtId="172" fontId="13" fillId="0" borderId="0" xfId="10" applyNumberFormat="1" applyFont="1" applyFill="1" applyBorder="1" applyAlignment="1"/>
    <xf numFmtId="0" fontId="13" fillId="0" borderId="0" xfId="10" applyNumberFormat="1" applyFont="1" applyFill="1" applyBorder="1" applyAlignment="1"/>
    <xf numFmtId="3" fontId="17" fillId="0" borderId="0" xfId="10" applyNumberFormat="1" applyFont="1" applyFill="1" applyBorder="1" applyAlignment="1"/>
    <xf numFmtId="175" fontId="13" fillId="0" borderId="0" xfId="10" applyNumberFormat="1" applyFont="1" applyFill="1" applyBorder="1" applyAlignment="1" applyProtection="1">
      <protection locked="0"/>
    </xf>
    <xf numFmtId="175" fontId="17" fillId="0" borderId="0" xfId="10" applyNumberFormat="1" applyFont="1" applyFill="1" applyBorder="1" applyAlignment="1"/>
    <xf numFmtId="174" fontId="13" fillId="0" borderId="0" xfId="10" applyNumberFormat="1" applyFont="1" applyAlignment="1"/>
    <xf numFmtId="176" fontId="13" fillId="0" borderId="0" xfId="10" applyNumberFormat="1" applyFont="1" applyFill="1" applyBorder="1" applyAlignment="1"/>
    <xf numFmtId="173" fontId="13" fillId="0" borderId="0" xfId="10" applyNumberFormat="1" applyFont="1" applyAlignment="1"/>
    <xf numFmtId="176" fontId="13" fillId="0" borderId="0" xfId="10" applyNumberFormat="1" applyFont="1" applyFill="1" applyBorder="1" applyProtection="1">
      <protection locked="0"/>
    </xf>
    <xf numFmtId="175" fontId="13" fillId="0" borderId="0" xfId="10" applyNumberFormat="1" applyFont="1" applyFill="1" applyBorder="1" applyAlignment="1"/>
    <xf numFmtId="173" fontId="13" fillId="0" borderId="8" xfId="10" applyNumberFormat="1" applyFont="1" applyFill="1" applyBorder="1" applyAlignment="1"/>
    <xf numFmtId="175" fontId="13" fillId="0" borderId="0" xfId="10" applyNumberFormat="1" applyFont="1" applyFill="1" applyAlignment="1"/>
    <xf numFmtId="176" fontId="13" fillId="0" borderId="0" xfId="10" applyNumberFormat="1" applyFont="1" applyBorder="1" applyProtection="1">
      <protection locked="0"/>
    </xf>
    <xf numFmtId="174" fontId="13" fillId="0" borderId="0" xfId="10" applyNumberFormat="1" applyFont="1" applyFill="1" applyBorder="1" applyAlignment="1"/>
    <xf numFmtId="176" fontId="13" fillId="0" borderId="0" xfId="10" applyNumberFormat="1" applyFont="1" applyBorder="1" applyAlignment="1"/>
    <xf numFmtId="174" fontId="13" fillId="0" borderId="0" xfId="10" applyNumberFormat="1" applyFont="1" applyFill="1" applyBorder="1" applyAlignment="1" applyProtection="1">
      <protection locked="0"/>
    </xf>
    <xf numFmtId="3" fontId="15" fillId="0" borderId="0" xfId="10" applyNumberFormat="1" applyFont="1" applyFill="1" applyBorder="1" applyAlignment="1">
      <alignment horizontal="centerContinuous"/>
    </xf>
    <xf numFmtId="3" fontId="18" fillId="0" borderId="0" xfId="10" applyNumberFormat="1" applyFont="1" applyBorder="1"/>
    <xf numFmtId="175" fontId="13" fillId="0" borderId="0" xfId="10" applyNumberFormat="1" applyFont="1" applyAlignment="1" applyProtection="1">
      <protection locked="0"/>
    </xf>
    <xf numFmtId="175" fontId="13" fillId="0" borderId="0" xfId="10" applyNumberFormat="1" applyFont="1" applyFill="1" applyAlignment="1" applyProtection="1">
      <protection locked="0"/>
    </xf>
    <xf numFmtId="3" fontId="19" fillId="0" borderId="0" xfId="10" applyNumberFormat="1" applyFont="1" applyBorder="1" applyAlignment="1"/>
    <xf numFmtId="171" fontId="13" fillId="0" borderId="0" xfId="10" applyNumberFormat="1" applyFont="1" applyBorder="1" applyAlignment="1"/>
    <xf numFmtId="171" fontId="13" fillId="0" borderId="8" xfId="10" applyNumberFormat="1" applyFont="1" applyBorder="1"/>
    <xf numFmtId="173" fontId="13" fillId="0" borderId="0" xfId="10" applyNumberFormat="1" applyFont="1" applyFill="1" applyBorder="1"/>
    <xf numFmtId="171" fontId="13" fillId="0" borderId="0" xfId="10" applyNumberFormat="1" applyFont="1"/>
    <xf numFmtId="177" fontId="13" fillId="0" borderId="0" xfId="10" applyNumberFormat="1" applyFont="1" applyAlignment="1"/>
    <xf numFmtId="177" fontId="13" fillId="0" borderId="0" xfId="10" applyNumberFormat="1" applyFont="1" applyFill="1" applyAlignment="1"/>
    <xf numFmtId="3" fontId="15" fillId="0" borderId="0" xfId="10" applyNumberFormat="1" applyFont="1" applyFill="1" applyBorder="1" applyAlignment="1"/>
    <xf numFmtId="178" fontId="13" fillId="0" borderId="0" xfId="10" applyNumberFormat="1" applyFont="1" applyFill="1" applyAlignment="1"/>
    <xf numFmtId="3" fontId="13" fillId="0" borderId="0" xfId="10" applyNumberFormat="1" applyFont="1" applyFill="1" applyBorder="1" applyAlignment="1">
      <alignment horizontal="fill"/>
    </xf>
    <xf numFmtId="3" fontId="13" fillId="0" borderId="8" xfId="10" applyNumberFormat="1" applyFont="1" applyFill="1" applyBorder="1" applyAlignment="1">
      <alignment horizontal="fill"/>
    </xf>
    <xf numFmtId="3" fontId="18" fillId="0" borderId="0" xfId="10" applyNumberFormat="1" applyFont="1" applyBorder="1" applyAlignment="1"/>
    <xf numFmtId="3" fontId="13" fillId="0" borderId="0" xfId="10" applyNumberFormat="1" applyFont="1" applyAlignment="1">
      <alignment horizontal="fill"/>
    </xf>
    <xf numFmtId="10" fontId="13" fillId="0" borderId="0" xfId="10" applyNumberFormat="1" applyFont="1"/>
    <xf numFmtId="3" fontId="13" fillId="0" borderId="17" xfId="10" applyNumberFormat="1" applyFont="1" applyFill="1" applyBorder="1"/>
    <xf numFmtId="3" fontId="13" fillId="0" borderId="18" xfId="10" applyNumberFormat="1" applyFont="1" applyFill="1" applyBorder="1" applyAlignment="1"/>
    <xf numFmtId="3" fontId="13" fillId="0" borderId="13" xfId="10" applyNumberFormat="1" applyFont="1" applyFill="1" applyBorder="1" applyAlignment="1">
      <alignment horizontal="fill"/>
    </xf>
    <xf numFmtId="3" fontId="13" fillId="0" borderId="0" xfId="10" applyNumberFormat="1" applyFont="1" applyFill="1" applyAlignment="1">
      <alignment horizontal="fill"/>
    </xf>
    <xf numFmtId="3" fontId="13" fillId="0" borderId="0" xfId="10" applyNumberFormat="1" applyFont="1" applyFill="1" applyBorder="1" applyAlignment="1">
      <alignment horizontal="centerContinuous"/>
    </xf>
    <xf numFmtId="10" fontId="13" fillId="0" borderId="0" xfId="10" applyNumberFormat="1" applyFont="1" applyFill="1"/>
    <xf numFmtId="179" fontId="13" fillId="0" borderId="0" xfId="10" applyNumberFormat="1" applyFont="1" applyFill="1" applyBorder="1" applyAlignment="1" applyProtection="1">
      <protection locked="0" hidden="1"/>
    </xf>
    <xf numFmtId="179" fontId="13" fillId="0" borderId="0" xfId="10" applyNumberFormat="1" applyFont="1" applyFill="1" applyAlignment="1" applyProtection="1">
      <protection hidden="1"/>
    </xf>
    <xf numFmtId="180" fontId="13" fillId="0" borderId="0" xfId="10" applyNumberFormat="1" applyFont="1" applyFill="1" applyAlignment="1"/>
    <xf numFmtId="172" fontId="13" fillId="0" borderId="0" xfId="10" applyNumberFormat="1" applyFont="1" applyFill="1" applyAlignment="1" applyProtection="1">
      <protection locked="0"/>
    </xf>
    <xf numFmtId="10" fontId="13" fillId="0" borderId="8" xfId="10" applyNumberFormat="1" applyFont="1" applyFill="1" applyBorder="1" applyAlignment="1">
      <alignment horizontal="right"/>
    </xf>
    <xf numFmtId="0" fontId="7" fillId="0" borderId="0" xfId="8" applyFont="1"/>
    <xf numFmtId="0" fontId="7" fillId="0" borderId="0" xfId="8" applyFont="1" applyAlignment="1">
      <alignment horizontal="left"/>
    </xf>
    <xf numFmtId="0" fontId="7" fillId="0" borderId="0" xfId="8" applyFont="1" applyAlignment="1">
      <alignment horizontal="left"/>
    </xf>
    <xf numFmtId="0" fontId="9" fillId="0" borderId="14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</cellXfs>
  <cellStyles count="13">
    <cellStyle name="Comma" xfId="1" builtinId="3"/>
    <cellStyle name="Comma 2" xfId="5"/>
    <cellStyle name="Comma 3" xfId="9"/>
    <cellStyle name="Currency" xfId="6" builtinId="4"/>
    <cellStyle name="Currency 2" xfId="4"/>
    <cellStyle name="Currency 3" xfId="12"/>
    <cellStyle name="Normal" xfId="0" builtinId="0"/>
    <cellStyle name="Normal 2" xfId="2"/>
    <cellStyle name="Normal 2 2" xfId="10"/>
    <cellStyle name="Normal 3" xfId="8"/>
    <cellStyle name="Percent" xfId="7" builtinId="5"/>
    <cellStyle name="Percent 2" xfId="3"/>
    <cellStyle name="Percent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4</xdr:col>
      <xdr:colOff>171804</xdr:colOff>
      <xdr:row>13</xdr:row>
      <xdr:rowOff>47791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0"/>
          <a:ext cx="2534004" cy="11907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ate%20Case%20Filings\DEK%20Electric%20Case%202017-00321\M%20Schedules\Sched%20M%20Detail\Test%20Period\DEK%20ELEC%20SCH-M%20and%20N%20-%20Test%20Period%20-%20WITH%20RIDERS%20-%20KYPSC%20Rehearing%20Orde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gov.sharepoint.com/sites/iurcapps/PROD/iurc_portaldocumentsubmission/_38B7BFE123C5EA11BF2100155D31B065/Rate%20RS%20Rate%20Design%20-%20Order%20-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NT"/>
      <sheetName val="SCH M"/>
      <sheetName val="SCH M-2.1"/>
      <sheetName val="SCH M-2.2"/>
      <sheetName val="SCH M-2.3"/>
      <sheetName val="Rate RS"/>
      <sheetName val="Rate DS"/>
      <sheetName val="Rate DT-Pri"/>
      <sheetName val="Rate DT-Sec"/>
      <sheetName val="Rate EH"/>
      <sheetName val="Rate SP GSFL"/>
      <sheetName val="Rate DP"/>
      <sheetName val="Rate TT"/>
      <sheetName val="Rate DT RTPM-P"/>
      <sheetName val="Rate DT RTP-P"/>
      <sheetName val="Rate DT RTPM-S"/>
      <sheetName val="Rate DT RTP-S"/>
      <sheetName val="Rate DS RTPM"/>
      <sheetName val="Rate DS RTP"/>
      <sheetName val="Rate TT RTPM"/>
      <sheetName val="Rate TT RTP"/>
      <sheetName val="Rate SL"/>
      <sheetName val="Rate TL"/>
      <sheetName val="Rate UOLS"/>
      <sheetName val="Rate OL"/>
      <sheetName val="Rate NSU"/>
      <sheetName val="Rate NSP"/>
      <sheetName val="Rate SC"/>
      <sheetName val="Rate SE"/>
      <sheetName val="SCH N"/>
      <sheetName val="BILL CALC"/>
      <sheetName val="Revenue Requirements"/>
      <sheetName val="Proposed Rates"/>
      <sheetName val="TBI"/>
      <sheetName val="RTP Worksheet"/>
    </sheetNames>
    <sheetDataSet>
      <sheetData sheetId="0">
        <row r="6">
          <cell r="B6" t="str">
            <v>Rates Established in KYPSC Order</v>
          </cell>
        </row>
        <row r="8">
          <cell r="B8" t="str">
            <v>DUKE ENERGY KENTUCKY, INC.</v>
          </cell>
        </row>
        <row r="10">
          <cell r="B10" t="str">
            <v>FOR THE TWELVE MONTHS ENDED March 31, 2019</v>
          </cell>
        </row>
        <row r="11">
          <cell r="B11" t="str">
            <v>CASE NO.   2017-00321</v>
          </cell>
        </row>
        <row r="12">
          <cell r="D12" t="str">
            <v>(ELECTRIC SERVICE)</v>
          </cell>
        </row>
        <row r="13">
          <cell r="B13" t="str">
            <v>DATA: ____ BASE PERIOD   __X__FORECASTED PERIOD</v>
          </cell>
        </row>
        <row r="14">
          <cell r="B14" t="str">
            <v>TYPE OF FILING: ___ ORIGINAL   ___UPDATED  _X_ REVISED</v>
          </cell>
        </row>
        <row r="15">
          <cell r="B15" t="str">
            <v>ANNUALIZED TEST YEAR REVENUES AT PROPOSED VS. MOST CURRENT RATES</v>
          </cell>
        </row>
        <row r="19">
          <cell r="C19">
            <v>1.0280000000000001E-3</v>
          </cell>
          <cell r="D19">
            <v>1.0280000000000003E-3</v>
          </cell>
        </row>
        <row r="20">
          <cell r="C20">
            <v>2.3837000000000001E-2</v>
          </cell>
          <cell r="D20">
            <v>2.3837000000000001E-2</v>
          </cell>
        </row>
        <row r="29">
          <cell r="C29">
            <v>7.9670000000000001E-3</v>
          </cell>
          <cell r="D29">
            <v>7.9670000000000001E-3</v>
          </cell>
          <cell r="J29">
            <v>0.1</v>
          </cell>
        </row>
        <row r="30">
          <cell r="C30">
            <v>2.5760000000000002E-3</v>
          </cell>
          <cell r="D30">
            <v>2.5760000000000002E-3</v>
          </cell>
        </row>
        <row r="31">
          <cell r="C31">
            <v>1.83E-4</v>
          </cell>
          <cell r="D31">
            <v>1.83E-4</v>
          </cell>
        </row>
        <row r="34">
          <cell r="C34">
            <v>-4.5600000000000003E-4</v>
          </cell>
          <cell r="D34">
            <v>-4.5600000000000003E-4</v>
          </cell>
        </row>
        <row r="38">
          <cell r="D38" t="str">
            <v>B. L. SAILERS</v>
          </cell>
        </row>
        <row r="124">
          <cell r="C124">
            <v>4.2647999999999998E-2</v>
          </cell>
          <cell r="D124">
            <v>4.9050999999999997E-2</v>
          </cell>
        </row>
        <row r="125">
          <cell r="D125">
            <v>4.6826E-2</v>
          </cell>
        </row>
        <row r="126">
          <cell r="D126">
            <v>4.0168000000000002E-2</v>
          </cell>
        </row>
        <row r="168">
          <cell r="C168">
            <v>0</v>
          </cell>
          <cell r="D168">
            <v>0</v>
          </cell>
        </row>
        <row r="171">
          <cell r="C171">
            <v>0</v>
          </cell>
          <cell r="D171">
            <v>0</v>
          </cell>
        </row>
        <row r="172">
          <cell r="C172">
            <v>0</v>
          </cell>
          <cell r="D172">
            <v>0</v>
          </cell>
        </row>
        <row r="173">
          <cell r="C173">
            <v>0</v>
          </cell>
          <cell r="D173">
            <v>0</v>
          </cell>
        </row>
        <row r="174">
          <cell r="C174">
            <v>0</v>
          </cell>
          <cell r="D174">
            <v>0</v>
          </cell>
        </row>
        <row r="175">
          <cell r="C175">
            <v>0</v>
          </cell>
          <cell r="D175">
            <v>0</v>
          </cell>
        </row>
        <row r="176">
          <cell r="C176">
            <v>0</v>
          </cell>
          <cell r="D176">
            <v>0</v>
          </cell>
        </row>
        <row r="177">
          <cell r="C177">
            <v>0</v>
          </cell>
          <cell r="D177">
            <v>0</v>
          </cell>
        </row>
        <row r="178">
          <cell r="D178">
            <v>0</v>
          </cell>
        </row>
        <row r="180">
          <cell r="C180">
            <v>0</v>
          </cell>
          <cell r="D180">
            <v>0</v>
          </cell>
        </row>
        <row r="185">
          <cell r="C185">
            <v>0</v>
          </cell>
          <cell r="D185">
            <v>0</v>
          </cell>
        </row>
        <row r="186">
          <cell r="C186">
            <v>0</v>
          </cell>
          <cell r="D186">
            <v>0</v>
          </cell>
        </row>
        <row r="187">
          <cell r="C187">
            <v>0</v>
          </cell>
          <cell r="D187">
            <v>0</v>
          </cell>
        </row>
        <row r="188">
          <cell r="C188">
            <v>0</v>
          </cell>
          <cell r="D188">
            <v>0</v>
          </cell>
        </row>
        <row r="189">
          <cell r="C189">
            <v>0</v>
          </cell>
          <cell r="D189">
            <v>0</v>
          </cell>
        </row>
        <row r="190">
          <cell r="C190">
            <v>0</v>
          </cell>
          <cell r="D190">
            <v>0</v>
          </cell>
        </row>
        <row r="191">
          <cell r="C191">
            <v>0</v>
          </cell>
          <cell r="D191">
            <v>0</v>
          </cell>
        </row>
        <row r="192">
          <cell r="C192">
            <v>0</v>
          </cell>
          <cell r="D192">
            <v>0</v>
          </cell>
        </row>
        <row r="193">
          <cell r="C193">
            <v>0</v>
          </cell>
          <cell r="D193">
            <v>0</v>
          </cell>
        </row>
        <row r="194">
          <cell r="C194">
            <v>0</v>
          </cell>
          <cell r="D194">
            <v>0</v>
          </cell>
        </row>
        <row r="197">
          <cell r="B197" t="str">
            <v>HOME ENERGY ASSISTANCE (HEA)</v>
          </cell>
        </row>
        <row r="198">
          <cell r="B198" t="str">
            <v>DEMAND SIDE MANAGEMENT RIDER (DSMR)</v>
          </cell>
        </row>
        <row r="199">
          <cell r="B199" t="str">
            <v>ENVIRONMENTAL SURCHARGE MECHANISM RIDER (ESM)</v>
          </cell>
        </row>
        <row r="200">
          <cell r="B200" t="str">
            <v>DISTRIBUTION CAPITAL INVESTMENT RIDER (DCI)</v>
          </cell>
        </row>
        <row r="201">
          <cell r="B201" t="str">
            <v>FUEL ADJUSTMENT CLAUSE (FAC)</v>
          </cell>
        </row>
        <row r="202">
          <cell r="B202" t="str">
            <v>FERC TRANSMISSION COST RECOVERY RECONCILIATION (FTR)</v>
          </cell>
        </row>
        <row r="203">
          <cell r="B203" t="str">
            <v>PROFIT SHARING MECHANISM (PSM)</v>
          </cell>
        </row>
      </sheetData>
      <sheetData sheetId="1"/>
      <sheetData sheetId="2"/>
      <sheetData sheetId="3"/>
      <sheetData sheetId="4"/>
      <sheetData sheetId="5"/>
      <sheetData sheetId="6">
        <row r="23">
          <cell r="J23">
            <v>11</v>
          </cell>
        </row>
        <row r="26">
          <cell r="J26">
            <v>7.1650000000000005E-2</v>
          </cell>
        </row>
        <row r="66">
          <cell r="AB66">
            <v>4.5</v>
          </cell>
        </row>
        <row r="69">
          <cell r="AB69">
            <v>7.5455999999999995E-2</v>
          </cell>
        </row>
      </sheetData>
      <sheetData sheetId="7">
        <row r="27">
          <cell r="J27">
            <v>34.28</v>
          </cell>
        </row>
        <row r="31">
          <cell r="J31">
            <v>0</v>
          </cell>
        </row>
        <row r="32">
          <cell r="J32">
            <v>8.25</v>
          </cell>
        </row>
        <row r="36">
          <cell r="J36">
            <v>8.0199999999999994E-2</v>
          </cell>
        </row>
        <row r="37">
          <cell r="J37">
            <v>4.9231999999999998E-2</v>
          </cell>
        </row>
        <row r="38">
          <cell r="J38">
            <v>4.0316999999999999E-2</v>
          </cell>
        </row>
        <row r="85">
          <cell r="AC85">
            <v>15</v>
          </cell>
        </row>
        <row r="89">
          <cell r="AC89">
            <v>0</v>
          </cell>
        </row>
        <row r="90">
          <cell r="AC90">
            <v>7.75</v>
          </cell>
        </row>
        <row r="94">
          <cell r="AC94">
            <v>8.1644999999999995E-2</v>
          </cell>
        </row>
        <row r="95">
          <cell r="AC95">
            <v>5.0118999999999997E-2</v>
          </cell>
        </row>
        <row r="96">
          <cell r="AC96">
            <v>4.1043000000000003E-2</v>
          </cell>
        </row>
      </sheetData>
      <sheetData sheetId="8">
        <row r="26">
          <cell r="J26">
            <v>13.78</v>
          </cell>
        </row>
        <row r="27">
          <cell r="J27">
            <v>1.24</v>
          </cell>
        </row>
        <row r="34">
          <cell r="J34">
            <v>4.3450000000000003E-2</v>
          </cell>
        </row>
        <row r="35">
          <cell r="J35">
            <v>3.5582000000000003E-2</v>
          </cell>
        </row>
        <row r="43">
          <cell r="J43">
            <v>13.04</v>
          </cell>
        </row>
        <row r="44">
          <cell r="J44">
            <v>1.24</v>
          </cell>
        </row>
        <row r="51">
          <cell r="J51">
            <v>4.1479000000000002E-2</v>
          </cell>
        </row>
        <row r="52">
          <cell r="J52">
            <v>3.5582000000000003E-2</v>
          </cell>
        </row>
        <row r="98">
          <cell r="AC98">
            <v>12.75</v>
          </cell>
        </row>
        <row r="99">
          <cell r="AC99">
            <v>1.1499999999999999</v>
          </cell>
        </row>
        <row r="106">
          <cell r="AC106">
            <v>4.4194999999999998E-2</v>
          </cell>
        </row>
        <row r="107">
          <cell r="AC107">
            <v>3.6194999999999998E-2</v>
          </cell>
        </row>
        <row r="115">
          <cell r="AC115">
            <v>12.07</v>
          </cell>
        </row>
        <row r="116">
          <cell r="AC116">
            <v>1.1499999999999999</v>
          </cell>
        </row>
        <row r="123">
          <cell r="AC123">
            <v>4.2195000000000003E-2</v>
          </cell>
        </row>
      </sheetData>
      <sheetData sheetId="9">
        <row r="24">
          <cell r="J24">
            <v>127</v>
          </cell>
        </row>
        <row r="94">
          <cell r="AC94">
            <v>15</v>
          </cell>
        </row>
        <row r="98">
          <cell r="AC98">
            <v>12.75</v>
          </cell>
        </row>
        <row r="99">
          <cell r="AC99">
            <v>1.1499999999999999</v>
          </cell>
        </row>
      </sheetData>
      <sheetData sheetId="10">
        <row r="25">
          <cell r="J25">
            <v>34.28</v>
          </cell>
        </row>
        <row r="33">
          <cell r="J33">
            <v>6.2202E-2</v>
          </cell>
        </row>
        <row r="75">
          <cell r="AC75">
            <v>15</v>
          </cell>
        </row>
        <row r="83">
          <cell r="AC83">
            <v>6.1524000000000002E-2</v>
          </cell>
        </row>
      </sheetData>
      <sheetData sheetId="11"/>
      <sheetData sheetId="12">
        <row r="25">
          <cell r="J25">
            <v>117</v>
          </cell>
        </row>
        <row r="29">
          <cell r="J29">
            <v>7.92</v>
          </cell>
        </row>
        <row r="33">
          <cell r="J33">
            <v>5.1091999999999999E-2</v>
          </cell>
        </row>
        <row r="34">
          <cell r="J34">
            <v>4.3219E-2</v>
          </cell>
        </row>
        <row r="79">
          <cell r="AC79">
            <v>100</v>
          </cell>
        </row>
        <row r="83">
          <cell r="AC83">
            <v>7.08</v>
          </cell>
        </row>
        <row r="87">
          <cell r="AC87">
            <v>5.1068000000000002E-2</v>
          </cell>
        </row>
        <row r="88">
          <cell r="AC88">
            <v>4.3198E-2</v>
          </cell>
        </row>
      </sheetData>
      <sheetData sheetId="13">
        <row r="21">
          <cell r="J21">
            <v>500</v>
          </cell>
        </row>
        <row r="24">
          <cell r="J24">
            <v>8.07</v>
          </cell>
        </row>
        <row r="25">
          <cell r="J25">
            <v>1.22</v>
          </cell>
        </row>
        <row r="35">
          <cell r="J35">
            <v>500</v>
          </cell>
        </row>
        <row r="38">
          <cell r="J38">
            <v>6.62</v>
          </cell>
        </row>
        <row r="39">
          <cell r="J39">
            <v>1.22</v>
          </cell>
        </row>
        <row r="86">
          <cell r="AC86">
            <v>500</v>
          </cell>
        </row>
        <row r="89">
          <cell r="AC89">
            <v>7.6</v>
          </cell>
        </row>
        <row r="90">
          <cell r="AC90">
            <v>1.1499999999999999</v>
          </cell>
        </row>
        <row r="100">
          <cell r="AC100">
            <v>500</v>
          </cell>
        </row>
        <row r="103">
          <cell r="AC103">
            <v>6.24</v>
          </cell>
        </row>
        <row r="104">
          <cell r="AC104">
            <v>1.1499999999999999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Freq-TotRev"/>
      <sheetName val="Bill Freq-BaseRev"/>
      <sheetName val="Cover"/>
      <sheetName val="Bill Freq-REG"/>
      <sheetName val="Bill Freq-HE-combined"/>
      <sheetName val="Bill Freq-HE"/>
      <sheetName val="Total-HE"/>
      <sheetName val="Bill Freq-HE-all"/>
      <sheetName val="Bill-Freq-HE-Winter"/>
      <sheetName val="Bill-Freq-HE-Summer"/>
      <sheetName val="Total-REG"/>
      <sheetName val="HE-WINTER"/>
      <sheetName val="HE-SUMMER"/>
      <sheetName val="Jan Data"/>
      <sheetName val="Feb Data"/>
      <sheetName val="Mar Data"/>
      <sheetName val="Apr Data"/>
      <sheetName val="May Data"/>
      <sheetName val="Jun Data"/>
      <sheetName val="Jul Data"/>
      <sheetName val="Aug Data"/>
      <sheetName val="Sep Data"/>
      <sheetName val="Oct Data"/>
      <sheetName val="Nov Data"/>
      <sheetName val="Dec Data"/>
      <sheetName val="Jan HE"/>
      <sheetName val="Feb HE"/>
      <sheetName val="Mar HE"/>
      <sheetName val="Apr HE"/>
      <sheetName val="May HE"/>
      <sheetName val="Jun HE"/>
      <sheetName val="Jul HE-REG"/>
      <sheetName val="Aug HE-REG"/>
      <sheetName val="Sep HE-REG"/>
      <sheetName val="Oct HE-REG"/>
      <sheetName val="Nov HE"/>
      <sheetName val="Dec HE"/>
      <sheetName val="Descriptors"/>
    </sheetNames>
    <sheetDataSet>
      <sheetData sheetId="0"/>
      <sheetData sheetId="1"/>
      <sheetData sheetId="2"/>
      <sheetData sheetId="3">
        <row r="126">
          <cell r="I126">
            <v>10.541699999999999</v>
          </cell>
        </row>
        <row r="155">
          <cell r="L155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"/>
  <sheetViews>
    <sheetView tabSelected="1" workbookViewId="0">
      <selection activeCell="A8" sqref="A8"/>
    </sheetView>
  </sheetViews>
  <sheetFormatPr defaultColWidth="8.85546875" defaultRowHeight="15"/>
  <cols>
    <col min="1" max="16384" width="8.85546875" style="83"/>
  </cols>
  <sheetData>
    <row r="1" spans="1:9" s="284" customFormat="1">
      <c r="A1" s="284" t="s">
        <v>209</v>
      </c>
    </row>
    <row r="2" spans="1:9" s="284" customFormat="1">
      <c r="A2" s="284" t="s">
        <v>210</v>
      </c>
    </row>
    <row r="3" spans="1:9" s="284" customFormat="1">
      <c r="A3" s="286" t="s">
        <v>211</v>
      </c>
      <c r="B3" s="286"/>
      <c r="C3" s="286"/>
      <c r="D3" s="286"/>
      <c r="E3" s="286"/>
      <c r="F3" s="286"/>
      <c r="G3" s="286"/>
      <c r="H3" s="286"/>
      <c r="I3" s="286"/>
    </row>
    <row r="4" spans="1:9" s="284" customFormat="1">
      <c r="A4" s="285" t="s">
        <v>138</v>
      </c>
      <c r="B4" s="285"/>
      <c r="C4" s="285"/>
      <c r="D4" s="285"/>
      <c r="E4" s="285"/>
      <c r="F4" s="285"/>
      <c r="G4" s="285"/>
      <c r="H4" s="285"/>
      <c r="I4" s="285"/>
    </row>
    <row r="5" spans="1:9" s="284" customFormat="1">
      <c r="A5" s="286" t="s">
        <v>208</v>
      </c>
      <c r="B5" s="286"/>
      <c r="C5" s="286"/>
      <c r="D5" s="286"/>
      <c r="E5" s="286"/>
      <c r="F5" s="286"/>
      <c r="G5" s="286"/>
      <c r="H5" s="286"/>
      <c r="I5" s="286"/>
    </row>
    <row r="6" spans="1:9" s="284" customFormat="1">
      <c r="A6" s="286" t="s">
        <v>139</v>
      </c>
      <c r="B6" s="286"/>
      <c r="C6" s="286"/>
      <c r="D6" s="286"/>
      <c r="E6" s="286"/>
      <c r="F6" s="286"/>
      <c r="G6" s="286"/>
      <c r="H6" s="286"/>
      <c r="I6" s="286"/>
    </row>
    <row r="7" spans="1:9" s="284" customFormat="1"/>
  </sheetData>
  <mergeCells count="3">
    <mergeCell ref="A3:I3"/>
    <mergeCell ref="A5:I5"/>
    <mergeCell ref="A6:I6"/>
  </mergeCells>
  <pageMargins left="0.7" right="0.7" top="0.75" bottom="0.75" header="0.3" footer="0.3"/>
  <pageSetup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zoomScale="87" zoomScaleNormal="87" workbookViewId="0"/>
  </sheetViews>
  <sheetFormatPr defaultColWidth="8.85546875" defaultRowHeight="15"/>
  <cols>
    <col min="1" max="1" width="64.5703125" style="187" customWidth="1"/>
    <col min="2" max="2" width="20.85546875" style="187" customWidth="1"/>
    <col min="3" max="256" width="11.42578125" style="187" customWidth="1"/>
    <col min="257" max="16384" width="8.85546875" style="194"/>
  </cols>
  <sheetData>
    <row r="1" spans="1:2" ht="23.25">
      <c r="A1" s="186" t="str">
        <f>B4&amp;" "&amp;B6&amp;" for "&amp;B7</f>
        <v>CS-VPPD Master File for July 2017 - June 2018</v>
      </c>
    </row>
    <row r="2" spans="1:2">
      <c r="A2" s="188" t="s">
        <v>184</v>
      </c>
      <c r="B2" s="187" t="s">
        <v>205</v>
      </c>
    </row>
    <row r="3" spans="1:2">
      <c r="A3" s="188" t="s">
        <v>186</v>
      </c>
      <c r="B3" s="189" t="s">
        <v>187</v>
      </c>
    </row>
    <row r="4" spans="1:2">
      <c r="A4" s="188" t="s">
        <v>188</v>
      </c>
      <c r="B4" s="189" t="s">
        <v>206</v>
      </c>
    </row>
    <row r="5" spans="1:2">
      <c r="A5" s="188" t="s">
        <v>190</v>
      </c>
    </row>
    <row r="6" spans="1:2">
      <c r="A6" s="188" t="s">
        <v>191</v>
      </c>
      <c r="B6" s="190" t="s">
        <v>192</v>
      </c>
    </row>
    <row r="7" spans="1:2">
      <c r="A7" s="188" t="s">
        <v>193</v>
      </c>
      <c r="B7" s="190" t="s">
        <v>194</v>
      </c>
    </row>
    <row r="8" spans="1:2">
      <c r="A8" s="188"/>
      <c r="B8" s="191"/>
    </row>
    <row r="9" spans="1:2">
      <c r="A9" s="188"/>
    </row>
    <row r="10" spans="1:2">
      <c r="A10" s="188"/>
    </row>
    <row r="11" spans="1:2">
      <c r="A11" s="188"/>
      <c r="B11" s="189" t="s">
        <v>5</v>
      </c>
    </row>
    <row r="12" spans="1:2">
      <c r="A12" s="188" t="s">
        <v>195</v>
      </c>
      <c r="B12" s="192">
        <f ca="1">TODAY()</f>
        <v>44025</v>
      </c>
    </row>
    <row r="15" spans="1:2" ht="23.25">
      <c r="A15" s="193" t="s">
        <v>207</v>
      </c>
    </row>
    <row r="17" spans="1:1" ht="23.25">
      <c r="A17" s="193"/>
    </row>
    <row r="18" spans="1:1">
      <c r="A18" s="188"/>
    </row>
  </sheetData>
  <printOptions headings="1"/>
  <pageMargins left="0.5" right="0.5" top="0.75" bottom="0.55000000000000004" header="0" footer="0"/>
  <pageSetup orientation="landscape" horizontalDpi="0" verticalDpi="0" copies="0"/>
  <headerFooter alignWithMargins="0">
    <oddFooter>&amp;L&amp;"Arial"&amp;12&amp;F&amp;C&amp;"Arial"&amp;12Page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/>
  </sheetViews>
  <sheetFormatPr defaultRowHeight="15"/>
  <cols>
    <col min="5" max="5" width="13.140625" bestFit="1" customWidth="1"/>
    <col min="6" max="6" width="15.140625" bestFit="1" customWidth="1"/>
    <col min="7" max="7" width="18" bestFit="1" customWidth="1"/>
    <col min="8" max="8" width="14.85546875" bestFit="1" customWidth="1"/>
    <col min="9" max="9" width="14.140625" bestFit="1" customWidth="1"/>
    <col min="10" max="10" width="13.85546875" bestFit="1" customWidth="1"/>
    <col min="11" max="11" width="14.140625" bestFit="1" customWidth="1"/>
  </cols>
  <sheetData>
    <row r="1" spans="1:11">
      <c r="A1" t="s">
        <v>0</v>
      </c>
    </row>
    <row r="2" spans="1:11">
      <c r="I2" s="4"/>
      <c r="J2" s="5"/>
    </row>
    <row r="3" spans="1:11">
      <c r="E3" t="s">
        <v>113</v>
      </c>
      <c r="F3" s="1"/>
      <c r="G3" s="1"/>
      <c r="H3" s="1"/>
      <c r="I3" s="2" t="s">
        <v>2</v>
      </c>
      <c r="J3" s="6"/>
    </row>
    <row r="4" spans="1:11">
      <c r="F4" s="1" t="s">
        <v>3</v>
      </c>
      <c r="G4" s="1" t="s">
        <v>3</v>
      </c>
      <c r="H4" s="1"/>
      <c r="I4" s="2" t="s">
        <v>4</v>
      </c>
      <c r="J4" s="3" t="s">
        <v>4</v>
      </c>
      <c r="K4" s="1" t="s">
        <v>5</v>
      </c>
    </row>
    <row r="5" spans="1:11">
      <c r="A5" t="s">
        <v>1</v>
      </c>
      <c r="F5" s="1" t="s">
        <v>6</v>
      </c>
      <c r="G5" s="1" t="s">
        <v>7</v>
      </c>
      <c r="H5" s="1" t="s">
        <v>8</v>
      </c>
      <c r="I5" s="2" t="s">
        <v>6</v>
      </c>
      <c r="J5" s="3" t="s">
        <v>9</v>
      </c>
      <c r="K5" s="1" t="s">
        <v>2</v>
      </c>
    </row>
    <row r="6" spans="1:11">
      <c r="A6" t="s">
        <v>93</v>
      </c>
      <c r="F6" s="7">
        <v>53276183</v>
      </c>
      <c r="G6" s="7">
        <v>36554671</v>
      </c>
      <c r="H6" s="7">
        <v>13068920</v>
      </c>
      <c r="I6" s="7">
        <v>21214321</v>
      </c>
      <c r="J6" s="7">
        <v>7259212</v>
      </c>
      <c r="K6" s="8">
        <v>131373307</v>
      </c>
    </row>
    <row r="8" spans="1:11">
      <c r="A8" s="81"/>
      <c r="F8" s="1"/>
      <c r="G8" s="1"/>
      <c r="H8" s="1"/>
      <c r="I8" s="1"/>
      <c r="J8" s="1"/>
    </row>
    <row r="9" spans="1:11">
      <c r="F9" s="44"/>
      <c r="G9" s="42"/>
      <c r="H9" s="44"/>
      <c r="I9" s="44"/>
      <c r="J9" s="44"/>
    </row>
    <row r="23" spans="4:10">
      <c r="D23" s="44"/>
      <c r="F23" s="41"/>
      <c r="G23" s="41"/>
      <c r="H23" s="41"/>
      <c r="I23" s="44"/>
      <c r="J23" s="44"/>
    </row>
    <row r="24" spans="4:10">
      <c r="D24" s="44"/>
    </row>
    <row r="26" spans="4:10">
      <c r="D26" s="44"/>
      <c r="F26" s="41"/>
      <c r="G26" s="41"/>
    </row>
  </sheetData>
  <pageMargins left="0.7" right="0.7" top="0.75" bottom="0.75" header="0.3" footer="0.3"/>
  <pageSetup orientation="portrait" r:id="rId1"/>
  <headerFooter>
    <oddHeader>&amp;RIURC CAUSE NO. 45253
FINAL ORDER - ATTACHMENT D
Rate Design
Workpaper RD7-9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U191"/>
  <sheetViews>
    <sheetView workbookViewId="0"/>
  </sheetViews>
  <sheetFormatPr defaultColWidth="9.140625" defaultRowHeight="15"/>
  <cols>
    <col min="1" max="1" width="9.140625" style="12"/>
    <col min="2" max="2" width="37.42578125" style="12" bestFit="1" customWidth="1"/>
    <col min="3" max="3" width="26" style="12" bestFit="1" customWidth="1"/>
    <col min="4" max="4" width="9.140625" style="12"/>
    <col min="5" max="5" width="41.85546875" style="12" customWidth="1"/>
    <col min="6" max="6" width="15.140625" style="12" bestFit="1" customWidth="1"/>
    <col min="7" max="7" width="34.85546875" style="12" bestFit="1" customWidth="1"/>
    <col min="8" max="8" width="11.5703125" style="12" bestFit="1" customWidth="1"/>
    <col min="9" max="9" width="16.85546875" style="12" bestFit="1" customWidth="1"/>
    <col min="10" max="10" width="31.140625" style="12" bestFit="1" customWidth="1"/>
    <col min="11" max="12" width="9.140625" style="12"/>
    <col min="13" max="13" width="33.5703125" style="12" customWidth="1"/>
    <col min="14" max="14" width="16.140625" style="12" bestFit="1" customWidth="1"/>
    <col min="15" max="16" width="9.140625" style="12"/>
    <col min="17" max="17" width="41.85546875" style="12" bestFit="1" customWidth="1"/>
    <col min="18" max="18" width="14.140625" style="12" bestFit="1" customWidth="1"/>
    <col min="19" max="19" width="16.5703125" style="12" bestFit="1" customWidth="1"/>
    <col min="20" max="20" width="12" style="12" bestFit="1" customWidth="1"/>
    <col min="21" max="16384" width="9.140625" style="12"/>
  </cols>
  <sheetData>
    <row r="1" spans="1:21" ht="18.75">
      <c r="A1" s="9" t="s">
        <v>10</v>
      </c>
      <c r="B1" s="10"/>
      <c r="C1" s="10"/>
      <c r="D1" s="11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5.75">
      <c r="B2" s="65" t="s">
        <v>94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1" ht="15.75">
      <c r="B3" s="65" t="s">
        <v>20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 ht="15.75">
      <c r="B4" s="30" t="s">
        <v>79</v>
      </c>
      <c r="C4" s="30"/>
      <c r="D4" s="30"/>
      <c r="E4" s="30" t="s">
        <v>76</v>
      </c>
      <c r="F4" s="30"/>
      <c r="G4" s="30"/>
      <c r="H4" s="30"/>
      <c r="I4" s="30"/>
      <c r="J4" s="30"/>
      <c r="K4" s="30"/>
      <c r="L4" s="30"/>
      <c r="M4" s="30" t="s">
        <v>70</v>
      </c>
      <c r="N4" s="30"/>
      <c r="O4" s="30"/>
      <c r="P4" s="30"/>
      <c r="Q4" s="30" t="s">
        <v>115</v>
      </c>
      <c r="R4" s="30"/>
      <c r="S4" s="30"/>
      <c r="T4" s="30"/>
      <c r="U4" s="30"/>
    </row>
    <row r="5" spans="1:21" ht="15.75">
      <c r="B5" s="64" t="s">
        <v>106</v>
      </c>
      <c r="C5" s="64"/>
      <c r="D5" s="30"/>
      <c r="E5" s="64" t="s">
        <v>107</v>
      </c>
      <c r="F5" s="64"/>
      <c r="G5" s="30"/>
      <c r="H5" s="30"/>
      <c r="I5" s="30"/>
      <c r="J5" s="30"/>
      <c r="K5" s="30"/>
      <c r="L5" s="30"/>
      <c r="M5" s="64" t="s">
        <v>108</v>
      </c>
      <c r="N5" s="64"/>
      <c r="O5" s="30"/>
      <c r="P5" s="30"/>
      <c r="Q5" s="64" t="s">
        <v>124</v>
      </c>
      <c r="R5" s="64"/>
      <c r="S5" s="30"/>
      <c r="T5" s="30"/>
      <c r="U5" s="30"/>
    </row>
    <row r="6" spans="1:21" ht="16.5" thickBot="1">
      <c r="C6" s="13"/>
      <c r="F6" s="13"/>
      <c r="G6" s="30"/>
      <c r="H6" s="30"/>
      <c r="I6" s="30"/>
      <c r="J6" s="30"/>
      <c r="K6" s="30"/>
      <c r="L6" s="30"/>
      <c r="N6" s="13"/>
      <c r="O6" s="30"/>
      <c r="P6" s="30"/>
      <c r="R6" s="13"/>
      <c r="S6" s="30"/>
      <c r="T6" s="30"/>
      <c r="U6" s="30"/>
    </row>
    <row r="7" spans="1:21" ht="15.75">
      <c r="B7" s="25" t="s">
        <v>11</v>
      </c>
      <c r="C7" s="69">
        <v>785803</v>
      </c>
      <c r="E7" s="37" t="s">
        <v>11</v>
      </c>
      <c r="F7" s="18">
        <f>C7</f>
        <v>785803</v>
      </c>
      <c r="G7" s="30"/>
      <c r="H7" s="30"/>
      <c r="I7" s="30"/>
      <c r="J7" s="30"/>
      <c r="K7" s="30"/>
      <c r="L7" s="30"/>
      <c r="M7" s="25" t="s">
        <v>11</v>
      </c>
      <c r="N7" s="18">
        <f>C7</f>
        <v>785803</v>
      </c>
      <c r="O7" s="30"/>
      <c r="P7" s="30"/>
      <c r="Q7" s="25" t="s">
        <v>11</v>
      </c>
      <c r="R7" s="77">
        <f>C7</f>
        <v>785803</v>
      </c>
      <c r="S7" s="30"/>
      <c r="T7" s="30"/>
      <c r="U7" s="30"/>
    </row>
    <row r="8" spans="1:21" ht="15.75">
      <c r="B8" s="26" t="s">
        <v>109</v>
      </c>
      <c r="C8" s="16">
        <f>'Rev Reqs'!J6</f>
        <v>7259212</v>
      </c>
      <c r="E8" s="26" t="s">
        <v>109</v>
      </c>
      <c r="F8" s="16"/>
      <c r="G8" s="30"/>
      <c r="H8" s="30"/>
      <c r="I8" s="30"/>
      <c r="J8" s="30"/>
      <c r="K8" s="30"/>
      <c r="L8" s="30"/>
      <c r="M8" s="26" t="s">
        <v>109</v>
      </c>
      <c r="N8" s="16"/>
      <c r="O8" s="30"/>
      <c r="P8" s="30"/>
      <c r="Q8" s="26" t="s">
        <v>109</v>
      </c>
      <c r="R8" s="16">
        <f>'Rev Reqs'!J6</f>
        <v>7259212</v>
      </c>
      <c r="S8" s="30"/>
      <c r="T8" s="30"/>
      <c r="U8" s="30"/>
    </row>
    <row r="9" spans="1:21" ht="15.75">
      <c r="B9" s="27" t="s">
        <v>12</v>
      </c>
      <c r="C9" s="19">
        <f>ROUND(C8/C7,2)</f>
        <v>9.24</v>
      </c>
      <c r="E9" s="27" t="s">
        <v>12</v>
      </c>
      <c r="F9" s="19"/>
      <c r="G9" s="30"/>
      <c r="H9" s="30"/>
      <c r="I9" s="30"/>
      <c r="J9" s="30"/>
      <c r="K9" s="30"/>
      <c r="L9" s="30"/>
      <c r="M9" s="27" t="s">
        <v>12</v>
      </c>
      <c r="N9" s="19"/>
      <c r="O9" s="30"/>
      <c r="P9" s="30"/>
      <c r="Q9" s="27" t="s">
        <v>12</v>
      </c>
      <c r="R9" s="19">
        <f>ROUND(R8/R7,2)</f>
        <v>9.24</v>
      </c>
      <c r="S9" s="30"/>
      <c r="T9" s="30"/>
      <c r="U9" s="30"/>
    </row>
    <row r="10" spans="1:21" ht="15.75">
      <c r="B10" s="27" t="s">
        <v>14</v>
      </c>
      <c r="C10" s="17">
        <v>9.01</v>
      </c>
      <c r="E10" s="27" t="s">
        <v>14</v>
      </c>
      <c r="F10" s="17"/>
      <c r="G10" s="30"/>
      <c r="H10" s="30"/>
      <c r="I10" s="30"/>
      <c r="J10" s="30"/>
      <c r="K10" s="30"/>
      <c r="L10" s="30"/>
      <c r="M10" s="27" t="s">
        <v>14</v>
      </c>
      <c r="N10" s="17"/>
      <c r="O10" s="30"/>
      <c r="P10" s="30"/>
      <c r="Q10" s="27" t="s">
        <v>14</v>
      </c>
      <c r="R10" s="17">
        <v>9.01</v>
      </c>
      <c r="S10" s="30"/>
      <c r="T10" s="30"/>
      <c r="U10" s="30"/>
    </row>
    <row r="11" spans="1:21" ht="15.75">
      <c r="B11" s="27" t="s">
        <v>15</v>
      </c>
      <c r="C11" s="19">
        <f>C9-C10</f>
        <v>0.23000000000000043</v>
      </c>
      <c r="E11" s="27" t="s">
        <v>15</v>
      </c>
      <c r="F11" s="19"/>
      <c r="G11" s="30"/>
      <c r="H11" s="30"/>
      <c r="I11" s="30"/>
      <c r="J11" s="30"/>
      <c r="K11" s="30"/>
      <c r="L11" s="30"/>
      <c r="M11" s="27" t="s">
        <v>15</v>
      </c>
      <c r="N11" s="19"/>
      <c r="O11" s="30"/>
      <c r="P11" s="30"/>
      <c r="Q11" s="27" t="s">
        <v>15</v>
      </c>
      <c r="R11" s="19">
        <f>R9-R10</f>
        <v>0.23000000000000043</v>
      </c>
      <c r="S11" s="30"/>
      <c r="T11" s="30"/>
      <c r="U11" s="30"/>
    </row>
    <row r="12" spans="1:21" ht="15.75">
      <c r="A12" s="15">
        <v>0</v>
      </c>
      <c r="B12" s="27" t="s">
        <v>16</v>
      </c>
      <c r="C12" s="17">
        <f>ROUND(C11*A12,2)</f>
        <v>0</v>
      </c>
      <c r="E12" s="27" t="s">
        <v>16</v>
      </c>
      <c r="F12" s="17"/>
      <c r="G12" s="30"/>
      <c r="H12" s="30"/>
      <c r="I12" s="30"/>
      <c r="J12" s="30"/>
      <c r="K12" s="30"/>
      <c r="L12" s="30"/>
      <c r="M12" s="27" t="s">
        <v>16</v>
      </c>
      <c r="N12" s="17"/>
      <c r="O12" s="30"/>
      <c r="P12" s="30"/>
      <c r="Q12" s="27" t="s">
        <v>16</v>
      </c>
      <c r="R12" s="17">
        <f>ROUND(R11*P12,2)</f>
        <v>0</v>
      </c>
      <c r="S12" s="30"/>
      <c r="T12" s="30"/>
      <c r="U12" s="30"/>
    </row>
    <row r="13" spans="1:21" ht="30.75" thickBot="1">
      <c r="B13" s="27" t="s">
        <v>17</v>
      </c>
      <c r="C13" s="19">
        <f>C10+C12</f>
        <v>9.01</v>
      </c>
      <c r="E13" s="27" t="s">
        <v>17</v>
      </c>
      <c r="F13" s="19"/>
      <c r="G13" s="30"/>
      <c r="H13" s="30"/>
      <c r="I13" s="30"/>
      <c r="J13" s="30"/>
      <c r="K13" s="30"/>
      <c r="L13" s="30"/>
      <c r="M13" s="27" t="s">
        <v>17</v>
      </c>
      <c r="N13" s="19"/>
      <c r="O13" s="30"/>
      <c r="P13" s="30"/>
      <c r="Q13" s="27" t="s">
        <v>17</v>
      </c>
      <c r="R13" s="19">
        <f>R10+R12</f>
        <v>9.01</v>
      </c>
      <c r="S13" s="30"/>
      <c r="T13" s="30"/>
      <c r="U13" s="30"/>
    </row>
    <row r="14" spans="1:21" ht="16.5" thickBot="1">
      <c r="B14" s="28" t="s">
        <v>18</v>
      </c>
      <c r="C14" s="20">
        <v>10.7</v>
      </c>
      <c r="E14" s="28" t="s">
        <v>18</v>
      </c>
      <c r="F14" s="20">
        <f>C14</f>
        <v>10.7</v>
      </c>
      <c r="G14" s="30"/>
      <c r="H14" s="30"/>
      <c r="I14" s="30"/>
      <c r="J14" s="30"/>
      <c r="K14" s="30"/>
      <c r="L14" s="30"/>
      <c r="M14" s="28" t="s">
        <v>18</v>
      </c>
      <c r="N14" s="20">
        <f>C14</f>
        <v>10.7</v>
      </c>
      <c r="O14" s="30"/>
      <c r="P14" s="30"/>
      <c r="Q14" s="28" t="s">
        <v>18</v>
      </c>
      <c r="R14" s="20">
        <f>C14</f>
        <v>10.7</v>
      </c>
      <c r="S14" s="30"/>
      <c r="T14" s="30"/>
      <c r="U14" s="30"/>
    </row>
    <row r="15" spans="1:21" ht="30">
      <c r="B15" s="25" t="s">
        <v>19</v>
      </c>
      <c r="C15" s="21">
        <f>C14*C7</f>
        <v>8408092.0999999996</v>
      </c>
      <c r="D15" s="15"/>
      <c r="E15" s="25" t="s">
        <v>19</v>
      </c>
      <c r="F15" s="21">
        <f>F14*F7</f>
        <v>8408092.0999999996</v>
      </c>
      <c r="G15" s="30"/>
      <c r="H15" s="30"/>
      <c r="I15" s="30"/>
      <c r="J15" s="30"/>
      <c r="K15" s="30"/>
      <c r="L15" s="30"/>
      <c r="M15" s="25" t="s">
        <v>19</v>
      </c>
      <c r="N15" s="21">
        <f>N14*N7</f>
        <v>8408092.0999999996</v>
      </c>
      <c r="O15" s="30"/>
      <c r="P15" s="30"/>
      <c r="Q15" s="25" t="s">
        <v>19</v>
      </c>
      <c r="R15" s="21">
        <f>R14*R7</f>
        <v>8408092.0999999996</v>
      </c>
      <c r="S15" s="30"/>
      <c r="T15" s="30"/>
      <c r="U15" s="30"/>
    </row>
    <row r="16" spans="1:21" ht="15.75">
      <c r="B16" s="27"/>
      <c r="C16" s="19"/>
      <c r="E16" s="27"/>
      <c r="F16" s="19"/>
      <c r="G16" s="30"/>
      <c r="H16" s="30"/>
      <c r="I16" s="30"/>
      <c r="J16" s="30"/>
      <c r="K16" s="30"/>
      <c r="L16" s="30"/>
      <c r="M16" s="27"/>
      <c r="N16" s="19"/>
      <c r="O16" s="30"/>
      <c r="P16" s="30"/>
      <c r="Q16" s="27"/>
      <c r="R16" s="19"/>
      <c r="S16" s="30"/>
      <c r="T16" s="30"/>
      <c r="U16" s="30"/>
    </row>
    <row r="17" spans="2:21" ht="15.75">
      <c r="B17" s="27" t="s">
        <v>110</v>
      </c>
      <c r="C17" s="16">
        <f>'Rev Reqs'!K6</f>
        <v>131373307</v>
      </c>
      <c r="E17" s="27" t="s">
        <v>110</v>
      </c>
      <c r="F17" s="16">
        <f>C17</f>
        <v>131373307</v>
      </c>
      <c r="G17" s="30"/>
      <c r="H17" s="30"/>
      <c r="I17" s="30"/>
      <c r="J17" s="30"/>
      <c r="K17" s="30"/>
      <c r="L17" s="30"/>
      <c r="M17" s="27" t="s">
        <v>110</v>
      </c>
      <c r="N17" s="16">
        <f>C17</f>
        <v>131373307</v>
      </c>
      <c r="O17" s="30"/>
      <c r="P17" s="30"/>
      <c r="Q17" s="27" t="s">
        <v>110</v>
      </c>
      <c r="R17" s="16">
        <f>C17</f>
        <v>131373307</v>
      </c>
      <c r="S17" s="30"/>
      <c r="T17" s="30"/>
      <c r="U17" s="30"/>
    </row>
    <row r="18" spans="2:21" ht="30">
      <c r="B18" s="27" t="s">
        <v>111</v>
      </c>
      <c r="C18" s="16">
        <f>C17-C15</f>
        <v>122965214.90000001</v>
      </c>
      <c r="E18" s="27" t="s">
        <v>111</v>
      </c>
      <c r="F18" s="22">
        <f>F17-F15</f>
        <v>122965214.90000001</v>
      </c>
      <c r="G18" s="30" t="s">
        <v>91</v>
      </c>
      <c r="H18" s="30"/>
      <c r="I18" s="30"/>
      <c r="J18" s="30"/>
      <c r="K18" s="30"/>
      <c r="L18" s="30"/>
      <c r="M18" s="27" t="s">
        <v>111</v>
      </c>
      <c r="N18" s="16">
        <f>N17-N15</f>
        <v>122965214.90000001</v>
      </c>
      <c r="O18" s="30"/>
      <c r="P18" s="30"/>
      <c r="Q18" s="27" t="s">
        <v>111</v>
      </c>
      <c r="R18" s="16">
        <f>R17-R15</f>
        <v>122965214.90000001</v>
      </c>
      <c r="S18" s="30"/>
      <c r="T18" s="30"/>
      <c r="U18" s="30"/>
    </row>
    <row r="19" spans="2:21" ht="15.75">
      <c r="B19" s="27"/>
      <c r="C19" s="16"/>
      <c r="E19" s="27"/>
      <c r="F19" s="23"/>
      <c r="G19" s="30"/>
      <c r="H19" s="30" t="s">
        <v>21</v>
      </c>
      <c r="I19" s="30" t="s">
        <v>22</v>
      </c>
      <c r="J19" s="30" t="s">
        <v>42</v>
      </c>
      <c r="K19" s="30"/>
      <c r="L19" s="30"/>
      <c r="M19" s="27"/>
      <c r="N19" s="16"/>
      <c r="O19" s="30"/>
      <c r="P19" s="30"/>
      <c r="Q19" s="27"/>
      <c r="R19" s="16"/>
      <c r="S19" s="30"/>
      <c r="T19" s="30"/>
      <c r="U19" s="30"/>
    </row>
    <row r="20" spans="2:21" ht="15.75">
      <c r="B20" s="36" t="s">
        <v>43</v>
      </c>
      <c r="C20" s="16"/>
      <c r="E20" s="36" t="s">
        <v>30</v>
      </c>
      <c r="F20" s="23"/>
      <c r="G20" s="30" t="s">
        <v>23</v>
      </c>
      <c r="H20" s="31"/>
      <c r="I20" s="70">
        <v>28924846</v>
      </c>
      <c r="J20" s="72">
        <v>1.7814419987733401</v>
      </c>
      <c r="K20" s="30"/>
      <c r="L20" s="30"/>
      <c r="M20" s="36" t="s">
        <v>43</v>
      </c>
      <c r="N20" s="16"/>
      <c r="O20" s="30"/>
      <c r="P20" s="30"/>
      <c r="Q20" s="36" t="s">
        <v>43</v>
      </c>
      <c r="R20" s="16"/>
      <c r="S20" s="30"/>
      <c r="T20" s="30"/>
      <c r="U20" s="30"/>
    </row>
    <row r="21" spans="2:21" ht="15.75">
      <c r="B21" s="27" t="s">
        <v>71</v>
      </c>
      <c r="C21" s="39">
        <v>0.4</v>
      </c>
      <c r="E21" s="27" t="s">
        <v>31</v>
      </c>
      <c r="F21" s="35">
        <v>1</v>
      </c>
      <c r="G21" s="30" t="s">
        <v>24</v>
      </c>
      <c r="H21" s="31"/>
      <c r="I21" s="70">
        <v>26722081</v>
      </c>
      <c r="J21" s="72">
        <v>1.4702096972039651</v>
      </c>
      <c r="K21" s="30"/>
      <c r="L21" s="30"/>
      <c r="M21" s="27" t="s">
        <v>71</v>
      </c>
      <c r="N21" s="39">
        <v>0.4</v>
      </c>
      <c r="O21" s="30"/>
      <c r="P21" s="30"/>
      <c r="Q21" s="27" t="s">
        <v>71</v>
      </c>
      <c r="R21" s="39">
        <v>0.4</v>
      </c>
      <c r="S21" s="30"/>
      <c r="T21" s="30"/>
      <c r="U21" s="30"/>
    </row>
    <row r="22" spans="2:21" ht="15.75">
      <c r="B22" s="27" t="s">
        <v>72</v>
      </c>
      <c r="C22" s="68">
        <v>28924846</v>
      </c>
      <c r="E22" s="27" t="s">
        <v>32</v>
      </c>
      <c r="F22" s="23">
        <f>ROUND(F21*'Rev Reqs'!I6,0)</f>
        <v>21214321</v>
      </c>
      <c r="G22" s="30" t="s">
        <v>25</v>
      </c>
      <c r="H22" s="31"/>
      <c r="I22" s="70">
        <v>264237418</v>
      </c>
      <c r="J22" s="72">
        <v>1.1645312682187723</v>
      </c>
      <c r="K22" s="30"/>
      <c r="L22" s="30"/>
      <c r="M22" s="27" t="s">
        <v>72</v>
      </c>
      <c r="N22" s="73">
        <f>I20</f>
        <v>28924846</v>
      </c>
      <c r="O22" s="30"/>
      <c r="P22" s="30"/>
      <c r="Q22" s="27" t="s">
        <v>72</v>
      </c>
      <c r="R22" s="68">
        <v>28924846</v>
      </c>
      <c r="S22" s="30"/>
      <c r="T22" s="30"/>
      <c r="U22" s="30"/>
    </row>
    <row r="23" spans="2:21" ht="16.5" thickBot="1">
      <c r="B23" s="27" t="s">
        <v>73</v>
      </c>
      <c r="C23" s="16">
        <f>ROUND(C21*C22,0)</f>
        <v>11569938</v>
      </c>
      <c r="E23" s="27" t="s">
        <v>33</v>
      </c>
      <c r="F23" s="32">
        <f>ROUND(F22/H25,2)</f>
        <v>4.29</v>
      </c>
      <c r="G23" s="30" t="s">
        <v>26</v>
      </c>
      <c r="H23" s="31"/>
      <c r="I23" s="70">
        <v>730852602</v>
      </c>
      <c r="J23" s="72">
        <v>1</v>
      </c>
      <c r="K23" s="30"/>
      <c r="L23" s="30"/>
      <c r="M23" s="27" t="s">
        <v>73</v>
      </c>
      <c r="N23" s="16">
        <f>ROUND(N21*N22,0)</f>
        <v>11569938</v>
      </c>
      <c r="O23" s="30"/>
      <c r="P23" s="30"/>
      <c r="Q23" s="27" t="s">
        <v>73</v>
      </c>
      <c r="R23" s="16">
        <f>ROUND(R21*R22,0)</f>
        <v>11569938</v>
      </c>
      <c r="S23" s="30"/>
      <c r="T23" s="30"/>
      <c r="U23" s="30"/>
    </row>
    <row r="24" spans="2:21" ht="16.5" thickBot="1">
      <c r="B24" s="27" t="s">
        <v>74</v>
      </c>
      <c r="C24" s="16">
        <f>C18-C23</f>
        <v>111395276.90000001</v>
      </c>
      <c r="E24" s="28" t="s">
        <v>34</v>
      </c>
      <c r="F24" s="33">
        <v>4.28</v>
      </c>
      <c r="G24" s="30"/>
      <c r="H24" s="31"/>
      <c r="I24" s="31"/>
      <c r="J24" s="30"/>
      <c r="K24" s="30"/>
      <c r="L24" s="30"/>
      <c r="M24" s="27" t="s">
        <v>74</v>
      </c>
      <c r="N24" s="16">
        <f>N18-N23</f>
        <v>111395276.90000001</v>
      </c>
      <c r="O24" s="30"/>
      <c r="P24" s="30"/>
      <c r="Q24" s="27" t="s">
        <v>74</v>
      </c>
      <c r="R24" s="16">
        <f>R18-R23</f>
        <v>111395276.90000001</v>
      </c>
      <c r="S24" s="30"/>
      <c r="T24" s="30"/>
      <c r="U24" s="30"/>
    </row>
    <row r="25" spans="2:21" ht="15.75">
      <c r="B25" s="27" t="s">
        <v>69</v>
      </c>
      <c r="C25" s="68">
        <v>1021812101</v>
      </c>
      <c r="E25" s="27" t="s">
        <v>35</v>
      </c>
      <c r="F25" s="34">
        <f>ROUND(F24*H25,0)</f>
        <v>21166059</v>
      </c>
      <c r="G25" s="30" t="s">
        <v>27</v>
      </c>
      <c r="H25" s="70">
        <v>4945341</v>
      </c>
      <c r="I25" s="31"/>
      <c r="J25" s="30"/>
      <c r="K25" s="30"/>
      <c r="L25" s="30"/>
      <c r="M25" s="27"/>
      <c r="N25" s="16"/>
      <c r="O25" s="30"/>
      <c r="P25" s="30"/>
      <c r="Q25" s="27"/>
      <c r="R25" s="16"/>
      <c r="S25" s="30"/>
      <c r="T25" s="30"/>
      <c r="U25" s="30"/>
    </row>
    <row r="26" spans="2:21" ht="15.75">
      <c r="B26" s="27" t="s">
        <v>75</v>
      </c>
      <c r="C26" s="53">
        <f>ROUND(C24/C25,6)+0</f>
        <v>0.109017</v>
      </c>
      <c r="E26" s="27"/>
      <c r="F26" s="23"/>
      <c r="G26" s="30" t="s">
        <v>28</v>
      </c>
      <c r="H26" s="70">
        <v>1835723</v>
      </c>
      <c r="I26" s="31"/>
      <c r="J26" s="30"/>
      <c r="K26" s="30"/>
      <c r="L26" s="30"/>
      <c r="M26" s="27" t="s">
        <v>96</v>
      </c>
      <c r="N26" s="39">
        <v>0.2</v>
      </c>
      <c r="O26" s="30"/>
      <c r="P26" s="30"/>
      <c r="Q26" s="27" t="s">
        <v>116</v>
      </c>
      <c r="R26" s="68">
        <v>162354629</v>
      </c>
      <c r="S26" s="30"/>
      <c r="T26" s="30"/>
      <c r="U26" s="30"/>
    </row>
    <row r="27" spans="2:21" ht="15.75">
      <c r="B27" s="27"/>
      <c r="C27" s="16"/>
      <c r="E27" s="36" t="s">
        <v>36</v>
      </c>
      <c r="F27" s="23"/>
      <c r="G27" s="30" t="s">
        <v>29</v>
      </c>
      <c r="H27" s="70">
        <v>2618840</v>
      </c>
      <c r="I27" s="31"/>
      <c r="J27" s="30"/>
      <c r="K27" s="30"/>
      <c r="L27" s="30"/>
      <c r="M27" s="27" t="s">
        <v>97</v>
      </c>
      <c r="N27" s="73">
        <f>I21</f>
        <v>26722081</v>
      </c>
      <c r="O27" s="30"/>
      <c r="P27" s="30"/>
      <c r="Q27" s="27" t="s">
        <v>117</v>
      </c>
      <c r="R27" s="68">
        <v>239359889</v>
      </c>
      <c r="S27" s="30"/>
      <c r="T27" s="30"/>
      <c r="U27" s="30"/>
    </row>
    <row r="28" spans="2:21" ht="15.75">
      <c r="B28" s="27" t="s">
        <v>114</v>
      </c>
      <c r="C28" s="75">
        <f>ROUND(C18/(C22+C25),6)+0</f>
        <v>0.11702799999999999</v>
      </c>
      <c r="D28" s="76"/>
      <c r="E28" s="27" t="s">
        <v>37</v>
      </c>
      <c r="F28" s="35">
        <v>0</v>
      </c>
      <c r="G28" s="30"/>
      <c r="H28" s="30"/>
      <c r="I28" s="30"/>
      <c r="J28" s="30"/>
      <c r="K28" s="30"/>
      <c r="L28" s="30"/>
      <c r="M28" s="27" t="s">
        <v>98</v>
      </c>
      <c r="N28" s="16">
        <f>ROUND(N26*N27,0)</f>
        <v>5344416</v>
      </c>
      <c r="O28" s="30"/>
      <c r="P28" s="30"/>
      <c r="Q28" s="27" t="s">
        <v>126</v>
      </c>
      <c r="R28" s="68">
        <v>288827414</v>
      </c>
      <c r="U28" s="30"/>
    </row>
    <row r="29" spans="2:21" ht="16.5" thickBot="1">
      <c r="B29" s="27"/>
      <c r="C29" s="23"/>
      <c r="E29" s="27" t="s">
        <v>32</v>
      </c>
      <c r="F29" s="23">
        <f>ROUND(F28*('Rev Reqs'!F6+'Rev Reqs'!H6),0)</f>
        <v>0</v>
      </c>
      <c r="G29" s="30"/>
      <c r="H29" s="30"/>
      <c r="I29" s="30"/>
      <c r="J29" s="30"/>
      <c r="K29" s="30"/>
      <c r="L29" s="30"/>
      <c r="M29" s="27" t="s">
        <v>74</v>
      </c>
      <c r="N29" s="16">
        <f>N24-N28</f>
        <v>106050860.90000001</v>
      </c>
      <c r="O29" s="30"/>
      <c r="P29" s="30"/>
      <c r="Q29" s="27" t="s">
        <v>127</v>
      </c>
      <c r="R29" s="68">
        <v>331270169</v>
      </c>
      <c r="U29" s="30"/>
    </row>
    <row r="30" spans="2:21" ht="16.5" thickBot="1">
      <c r="B30" s="28"/>
      <c r="C30" s="54"/>
      <c r="E30" s="27" t="s">
        <v>38</v>
      </c>
      <c r="F30" s="32">
        <f>ROUND(F29/H26,2)</f>
        <v>0</v>
      </c>
      <c r="G30" s="30"/>
      <c r="H30" s="30"/>
      <c r="I30" s="30"/>
      <c r="J30" s="30"/>
      <c r="K30" s="30"/>
      <c r="L30" s="30"/>
      <c r="M30" s="27"/>
      <c r="N30" s="16"/>
      <c r="O30" s="30"/>
      <c r="P30" s="30"/>
      <c r="Q30" s="27"/>
      <c r="R30" s="73"/>
      <c r="S30" s="30" t="s">
        <v>136</v>
      </c>
      <c r="T30" s="30" t="s">
        <v>118</v>
      </c>
      <c r="U30" s="30"/>
    </row>
    <row r="31" spans="2:21" ht="16.5" thickBot="1">
      <c r="B31" s="29" t="s">
        <v>13</v>
      </c>
      <c r="C31" s="24">
        <f>C17-C15-C23-ROUND(C25*C26,0)</f>
        <v>386.90000000596046</v>
      </c>
      <c r="E31" s="28" t="s">
        <v>39</v>
      </c>
      <c r="F31" s="33">
        <v>0</v>
      </c>
      <c r="G31" s="30"/>
      <c r="H31" s="30"/>
      <c r="I31" s="30"/>
      <c r="J31" s="30"/>
      <c r="K31" s="30"/>
      <c r="L31" s="30"/>
      <c r="M31" s="27" t="s">
        <v>99</v>
      </c>
      <c r="N31" s="73">
        <f>I22</f>
        <v>264237418</v>
      </c>
      <c r="O31" s="30"/>
      <c r="P31" s="30"/>
      <c r="Q31" s="27" t="s">
        <v>119</v>
      </c>
      <c r="R31" s="78">
        <f>ROUND($R$34*T31,6)</f>
        <v>0.13023599999999999</v>
      </c>
      <c r="S31" s="64">
        <v>0.140571</v>
      </c>
      <c r="T31" s="79">
        <f t="shared" ref="T31:T32" si="0">S31/$S$34</f>
        <v>1.4557891466445732</v>
      </c>
      <c r="U31" s="82">
        <f>R31/S31</f>
        <v>0.92647843438547062</v>
      </c>
    </row>
    <row r="32" spans="2:21" ht="15.75">
      <c r="E32" s="27" t="s">
        <v>35</v>
      </c>
      <c r="F32" s="34">
        <f>ROUND(F31*H26,0)</f>
        <v>0</v>
      </c>
      <c r="G32" s="30"/>
      <c r="H32" s="30"/>
      <c r="I32" s="30"/>
      <c r="J32" s="30"/>
      <c r="K32" s="30"/>
      <c r="L32" s="30"/>
      <c r="M32" s="27" t="s">
        <v>77</v>
      </c>
      <c r="N32" s="50">
        <f>I23</f>
        <v>730852602</v>
      </c>
      <c r="O32" s="30"/>
      <c r="P32" s="30"/>
      <c r="Q32" s="27" t="s">
        <v>120</v>
      </c>
      <c r="R32" s="78">
        <f>ROUND($R$34*T32,6)</f>
        <v>0.120805</v>
      </c>
      <c r="S32" s="64">
        <v>0.13039100000000001</v>
      </c>
      <c r="T32" s="79">
        <f t="shared" si="0"/>
        <v>1.3503624689312343</v>
      </c>
      <c r="U32" s="82">
        <f t="shared" ref="U32:U34" si="1">R32/S32</f>
        <v>0.92648265601153446</v>
      </c>
    </row>
    <row r="33" spans="3:21" ht="15.75">
      <c r="E33" s="27"/>
      <c r="F33" s="23"/>
      <c r="G33" s="30"/>
      <c r="H33" s="30"/>
      <c r="I33" s="30"/>
      <c r="J33" s="30"/>
      <c r="K33" s="30"/>
      <c r="L33" s="30"/>
      <c r="M33" s="27"/>
      <c r="N33" s="16"/>
      <c r="O33" s="30"/>
      <c r="P33" s="30"/>
      <c r="Q33" s="27" t="s">
        <v>125</v>
      </c>
      <c r="R33" s="78">
        <f>ROUND($R$34*T33,6)</f>
        <v>0.109751</v>
      </c>
      <c r="S33" s="64">
        <v>0.11846</v>
      </c>
      <c r="T33" s="79">
        <f>S33/$S$34</f>
        <v>1.226801988400994</v>
      </c>
      <c r="U33" s="82">
        <f t="shared" si="1"/>
        <v>0.92648151274691881</v>
      </c>
    </row>
    <row r="34" spans="3:21" ht="15.75">
      <c r="E34" s="36" t="s">
        <v>40</v>
      </c>
      <c r="F34" s="23"/>
      <c r="G34" s="30"/>
      <c r="H34" s="30"/>
      <c r="I34" s="30"/>
      <c r="J34" s="30"/>
      <c r="K34" s="30"/>
      <c r="L34" s="30"/>
      <c r="M34" s="27" t="s">
        <v>100</v>
      </c>
      <c r="N34" s="39">
        <f>N36</f>
        <v>0.106574</v>
      </c>
      <c r="O34" s="30"/>
      <c r="P34" s="30"/>
      <c r="Q34" s="27" t="s">
        <v>121</v>
      </c>
      <c r="R34" s="53">
        <v>8.9460999999999999E-2</v>
      </c>
      <c r="S34" s="64">
        <v>9.6560000000000007E-2</v>
      </c>
      <c r="T34" s="30"/>
      <c r="U34" s="82">
        <f t="shared" si="1"/>
        <v>0.92648094449047214</v>
      </c>
    </row>
    <row r="35" spans="3:21" ht="15.75">
      <c r="C35" s="51"/>
      <c r="E35" s="27" t="s">
        <v>37</v>
      </c>
      <c r="F35" s="35">
        <v>0</v>
      </c>
      <c r="G35" s="30"/>
      <c r="H35" s="30"/>
      <c r="I35" s="30"/>
      <c r="J35" s="30"/>
      <c r="K35" s="30"/>
      <c r="L35" s="30"/>
      <c r="M35" s="27" t="s">
        <v>78</v>
      </c>
      <c r="N35" s="52">
        <f>ROUND(N29/(N31+N32),6)</f>
        <v>0.106574</v>
      </c>
      <c r="Q35" s="27"/>
      <c r="R35" s="16"/>
      <c r="S35" s="30"/>
      <c r="T35" s="30"/>
      <c r="U35" s="30"/>
    </row>
    <row r="36" spans="3:21" ht="15.75">
      <c r="E36" s="27" t="s">
        <v>32</v>
      </c>
      <c r="F36" s="23">
        <f>ROUND(F35*('Rev Reqs'!F6+'Rev Reqs'!H6),0)</f>
        <v>0</v>
      </c>
      <c r="G36" s="30"/>
      <c r="H36" s="30"/>
      <c r="I36" s="30"/>
      <c r="J36" s="30"/>
      <c r="K36" s="30"/>
      <c r="L36" s="30"/>
      <c r="M36" s="27" t="s">
        <v>51</v>
      </c>
      <c r="N36" s="39">
        <v>0.106574</v>
      </c>
      <c r="O36" s="76"/>
      <c r="Q36" s="27" t="s">
        <v>122</v>
      </c>
      <c r="R36" s="16">
        <f>ROUND(R26*R31,0)</f>
        <v>21144417</v>
      </c>
      <c r="S36" s="30"/>
      <c r="T36" s="30"/>
      <c r="U36" s="30"/>
    </row>
    <row r="37" spans="3:21" ht="16.5" thickBot="1">
      <c r="E37" s="27" t="s">
        <v>41</v>
      </c>
      <c r="F37" s="32">
        <f>ROUND(F36/H27,2)</f>
        <v>0</v>
      </c>
      <c r="G37" s="30"/>
      <c r="H37" s="30"/>
      <c r="I37" s="30"/>
      <c r="J37" s="30"/>
      <c r="K37" s="30"/>
      <c r="L37" s="30"/>
      <c r="M37" s="27"/>
      <c r="N37" s="16"/>
      <c r="O37" s="30"/>
      <c r="P37" s="30"/>
      <c r="Q37" s="27" t="s">
        <v>123</v>
      </c>
      <c r="R37" s="16">
        <f>ROUND(R27*R32,0)</f>
        <v>28915871</v>
      </c>
      <c r="S37" s="30"/>
      <c r="T37" s="30"/>
      <c r="U37" s="30"/>
    </row>
    <row r="38" spans="3:21" ht="16.5" thickBot="1">
      <c r="E38" s="28" t="s">
        <v>89</v>
      </c>
      <c r="F38" s="33">
        <v>0</v>
      </c>
      <c r="G38" s="30"/>
      <c r="H38" s="30"/>
      <c r="I38" s="30"/>
      <c r="J38" s="30"/>
      <c r="K38" s="30"/>
      <c r="L38" s="30"/>
      <c r="M38" s="27"/>
      <c r="N38" s="16"/>
      <c r="O38" s="30"/>
      <c r="P38" s="30"/>
      <c r="Q38" s="27" t="s">
        <v>128</v>
      </c>
      <c r="R38" s="16">
        <f>ROUND(R28*R33,0)</f>
        <v>31699098</v>
      </c>
      <c r="S38" s="30"/>
      <c r="T38" s="30"/>
      <c r="U38" s="30"/>
    </row>
    <row r="39" spans="3:21" ht="16.5" thickBot="1">
      <c r="E39" s="27" t="s">
        <v>35</v>
      </c>
      <c r="F39" s="34">
        <f>ROUND(F38*H27,0)</f>
        <v>0</v>
      </c>
      <c r="G39" s="30"/>
      <c r="H39" s="30"/>
      <c r="I39" s="30"/>
      <c r="J39" s="30"/>
      <c r="K39" s="30"/>
      <c r="L39" s="30"/>
      <c r="M39" s="28"/>
      <c r="N39" s="54"/>
      <c r="O39" s="30"/>
      <c r="P39" s="30"/>
      <c r="Q39" s="27" t="s">
        <v>129</v>
      </c>
      <c r="R39" s="16">
        <f>ROUND(R29*R34,0)</f>
        <v>29635761</v>
      </c>
      <c r="S39" s="30"/>
      <c r="T39" s="30"/>
      <c r="U39" s="30"/>
    </row>
    <row r="40" spans="3:21" ht="16.5" thickBot="1">
      <c r="E40" s="27"/>
      <c r="F40" s="23"/>
      <c r="G40" s="30"/>
      <c r="H40" s="30"/>
      <c r="I40" s="30"/>
      <c r="J40" s="30"/>
      <c r="K40" s="30"/>
      <c r="L40" s="30"/>
      <c r="M40" s="29" t="s">
        <v>13</v>
      </c>
      <c r="N40" s="24">
        <f>'Rev Reqs'!K6-'Rate Calculations'!N15-'Rate Calculations'!N23-'Rate Calculations'!N28-('Rate Calculations'!N31*'Rate Calculations'!N34)-('Rate Calculations'!N32*'Rate Calculations'!N36)</f>
        <v>137.10852000117302</v>
      </c>
      <c r="O40" s="30"/>
      <c r="P40" s="30"/>
      <c r="Q40" s="27"/>
      <c r="R40" s="23"/>
      <c r="S40" s="30"/>
      <c r="T40" s="30"/>
      <c r="U40" s="30"/>
    </row>
    <row r="41" spans="3:21" ht="16.5" thickBot="1">
      <c r="E41" s="36" t="s">
        <v>43</v>
      </c>
      <c r="F41" s="23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28"/>
      <c r="R41" s="54"/>
      <c r="S41" s="30"/>
      <c r="T41" s="30"/>
      <c r="U41" s="30"/>
    </row>
    <row r="42" spans="3:21" ht="15.75">
      <c r="E42" s="27" t="s">
        <v>44</v>
      </c>
      <c r="F42" s="23">
        <f>F18-F25-F32-F39</f>
        <v>101799155.90000001</v>
      </c>
      <c r="G42" s="30" t="s">
        <v>92</v>
      </c>
      <c r="H42" s="30"/>
      <c r="I42" s="30"/>
      <c r="J42" s="30"/>
      <c r="K42" s="30"/>
      <c r="L42" s="30"/>
      <c r="M42" s="30"/>
      <c r="N42" s="30"/>
      <c r="O42" s="30"/>
      <c r="P42" s="30"/>
      <c r="Q42" s="29" t="s">
        <v>13</v>
      </c>
      <c r="R42" s="24">
        <f>R17-R15-R23-R36-R37-R38-R39</f>
        <v>129.90000000596046</v>
      </c>
      <c r="S42" s="30"/>
      <c r="T42" s="30"/>
      <c r="U42" s="30"/>
    </row>
    <row r="43" spans="3:21" ht="15.75">
      <c r="E43" s="27" t="s">
        <v>45</v>
      </c>
      <c r="F43" s="38">
        <f t="shared" ref="F43:F44" si="2">ROUND($F$46*J20,6)</f>
        <v>0.170852</v>
      </c>
      <c r="G43" s="71">
        <f>ROUND(F43*I20,0)</f>
        <v>4941868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3:21" ht="15.75">
      <c r="E44" s="27" t="s">
        <v>46</v>
      </c>
      <c r="F44" s="38">
        <f t="shared" si="2"/>
        <v>0.14100299999999999</v>
      </c>
      <c r="G44" s="71">
        <f t="shared" ref="G44:G46" si="3">ROUND(F44*I21,0)</f>
        <v>3767894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3:21" ht="15.75">
      <c r="E45" s="27" t="s">
        <v>90</v>
      </c>
      <c r="F45" s="38">
        <f>ROUND($F$46*J22,6)</f>
        <v>0.11168599999999999</v>
      </c>
      <c r="G45" s="71">
        <f t="shared" si="3"/>
        <v>29511620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3:21" ht="15.75">
      <c r="E46" s="27" t="s">
        <v>47</v>
      </c>
      <c r="F46" s="38">
        <v>9.5906559313135561E-2</v>
      </c>
      <c r="G46" s="71">
        <f t="shared" si="3"/>
        <v>70093558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3:21" ht="15.75">
      <c r="E47" s="27" t="s">
        <v>48</v>
      </c>
      <c r="F47" s="23">
        <f>F42-G43-G44-G45-G46</f>
        <v>-6515784.099999994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3:21" ht="15.75">
      <c r="E48" s="27" t="s">
        <v>49</v>
      </c>
      <c r="F48" s="39">
        <v>0.4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5:21" ht="15.75">
      <c r="E49" s="27" t="s">
        <v>50</v>
      </c>
      <c r="F49" s="39">
        <v>0.2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5:21" ht="15.75">
      <c r="E50" s="27" t="s">
        <v>95</v>
      </c>
      <c r="F50" s="39">
        <f>F51</f>
        <v>8.5304000000000005E-2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5:21" ht="15.75">
      <c r="E51" s="27" t="s">
        <v>51</v>
      </c>
      <c r="F51" s="39">
        <v>8.5304000000000005E-2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5:21" ht="15.75">
      <c r="E52" s="27" t="s">
        <v>52</v>
      </c>
      <c r="F52" s="23">
        <f>ROUND((F48*I20)+(F49*I21)+(F50*I22)+(F51*I23),0)</f>
        <v>101799514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5:21" ht="15.75">
      <c r="E53" s="27"/>
      <c r="F53" s="23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5:21" ht="15.75">
      <c r="E54" s="27"/>
      <c r="F54" s="23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5:21" ht="15.75">
      <c r="E55" s="27"/>
      <c r="F55" s="23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5:21" ht="15.75">
      <c r="E56" s="27"/>
      <c r="F56" s="23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5:21" ht="15.75">
      <c r="E57" s="27"/>
      <c r="F57" s="23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5:21" ht="16.5" thickBot="1">
      <c r="E58" s="27"/>
      <c r="F58" s="23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5:21" ht="16.5" thickBot="1">
      <c r="E59" s="28" t="s">
        <v>13</v>
      </c>
      <c r="F59" s="40">
        <f>F17-F15-F25-F32-F39-F52</f>
        <v>-358.09999999403954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5:21" ht="15.75"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5:21" ht="15.75"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5:21" ht="15.75"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5:21" ht="15.75">
      <c r="M63" s="30"/>
      <c r="N63" s="30"/>
      <c r="Q63" s="30"/>
      <c r="R63" s="30"/>
    </row>
    <row r="64" spans="5:21" ht="15.75">
      <c r="M64" s="30"/>
      <c r="N64" s="30"/>
      <c r="Q64" s="30"/>
      <c r="R64" s="30"/>
    </row>
    <row r="65" spans="2:18" ht="15.75">
      <c r="M65" s="30"/>
      <c r="N65" s="30"/>
      <c r="Q65" s="30"/>
      <c r="R65" s="30"/>
    </row>
    <row r="66" spans="2:18" ht="15.75">
      <c r="M66" s="30"/>
      <c r="N66" s="30"/>
    </row>
    <row r="67" spans="2:18" ht="15.75">
      <c r="M67" s="30"/>
      <c r="N67" s="30"/>
    </row>
    <row r="68" spans="2:18" ht="15.75">
      <c r="M68" s="30"/>
      <c r="N68" s="30"/>
    </row>
    <row r="69" spans="2:18" ht="15.75">
      <c r="M69" s="30"/>
      <c r="N69" s="30"/>
    </row>
    <row r="70" spans="2:18" ht="15.75">
      <c r="M70" s="30"/>
      <c r="N70" s="30"/>
    </row>
    <row r="71" spans="2:18" ht="15.75">
      <c r="M71" s="30"/>
      <c r="N71" s="30"/>
    </row>
    <row r="80" spans="2:18">
      <c r="B80" s="14"/>
    </row>
    <row r="81" spans="2:2">
      <c r="B81" s="14"/>
    </row>
    <row r="82" spans="2:2">
      <c r="B82" s="14"/>
    </row>
    <row r="83" spans="2:2">
      <c r="B83" s="14"/>
    </row>
    <row r="84" spans="2:2">
      <c r="B84" s="14"/>
    </row>
    <row r="85" spans="2:2">
      <c r="B85" s="14"/>
    </row>
    <row r="86" spans="2:2">
      <c r="B86" s="14"/>
    </row>
    <row r="87" spans="2:2">
      <c r="B87" s="14"/>
    </row>
    <row r="88" spans="2:2">
      <c r="B88" s="14"/>
    </row>
    <row r="89" spans="2:2">
      <c r="B89" s="14"/>
    </row>
    <row r="90" spans="2:2">
      <c r="B90" s="14"/>
    </row>
    <row r="91" spans="2:2">
      <c r="B91" s="14"/>
    </row>
    <row r="92" spans="2:2">
      <c r="B92" s="14"/>
    </row>
    <row r="93" spans="2:2">
      <c r="B93" s="14"/>
    </row>
    <row r="94" spans="2:2">
      <c r="B94" s="14"/>
    </row>
    <row r="95" spans="2:2">
      <c r="B95" s="14"/>
    </row>
    <row r="96" spans="2:2">
      <c r="B96" s="14"/>
    </row>
    <row r="97" spans="2:2">
      <c r="B97" s="14"/>
    </row>
    <row r="98" spans="2:2">
      <c r="B98" s="14"/>
    </row>
    <row r="99" spans="2:2">
      <c r="B99" s="14"/>
    </row>
    <row r="100" spans="2:2">
      <c r="B100" s="14"/>
    </row>
    <row r="101" spans="2:2">
      <c r="B101" s="14"/>
    </row>
    <row r="102" spans="2:2">
      <c r="B102" s="14"/>
    </row>
    <row r="103" spans="2:2">
      <c r="B103" s="14"/>
    </row>
    <row r="104" spans="2:2">
      <c r="B104" s="14"/>
    </row>
    <row r="105" spans="2:2">
      <c r="B105" s="14"/>
    </row>
    <row r="106" spans="2:2">
      <c r="B106" s="14"/>
    </row>
    <row r="107" spans="2:2">
      <c r="B107" s="14"/>
    </row>
    <row r="108" spans="2:2">
      <c r="B108" s="14"/>
    </row>
    <row r="109" spans="2:2">
      <c r="B109" s="14"/>
    </row>
    <row r="110" spans="2:2">
      <c r="B110" s="14"/>
    </row>
    <row r="111" spans="2:2">
      <c r="B111" s="14"/>
    </row>
    <row r="112" spans="2:2">
      <c r="B112" s="14"/>
    </row>
    <row r="113" spans="2:2">
      <c r="B113" s="14"/>
    </row>
    <row r="114" spans="2:2">
      <c r="B114" s="14"/>
    </row>
    <row r="115" spans="2:2">
      <c r="B115" s="14"/>
    </row>
    <row r="116" spans="2:2">
      <c r="B116" s="14"/>
    </row>
    <row r="117" spans="2:2">
      <c r="B117" s="14"/>
    </row>
    <row r="118" spans="2:2">
      <c r="B118" s="14"/>
    </row>
    <row r="119" spans="2:2">
      <c r="B119" s="14"/>
    </row>
    <row r="120" spans="2:2">
      <c r="B120" s="14"/>
    </row>
    <row r="121" spans="2:2">
      <c r="B121" s="14"/>
    </row>
    <row r="122" spans="2:2">
      <c r="B122" s="14"/>
    </row>
    <row r="123" spans="2:2">
      <c r="B123" s="14"/>
    </row>
    <row r="124" spans="2:2">
      <c r="B124" s="14"/>
    </row>
    <row r="125" spans="2:2">
      <c r="B125" s="14"/>
    </row>
    <row r="126" spans="2:2">
      <c r="B126" s="14"/>
    </row>
    <row r="127" spans="2:2">
      <c r="B127" s="14"/>
    </row>
    <row r="128" spans="2:2">
      <c r="B128" s="14"/>
    </row>
    <row r="129" spans="2:2">
      <c r="B129" s="14"/>
    </row>
    <row r="130" spans="2:2">
      <c r="B130" s="14"/>
    </row>
    <row r="131" spans="2:2">
      <c r="B131" s="14"/>
    </row>
    <row r="132" spans="2:2">
      <c r="B132" s="14"/>
    </row>
    <row r="133" spans="2:2">
      <c r="B133" s="14"/>
    </row>
    <row r="134" spans="2:2">
      <c r="B134" s="14"/>
    </row>
    <row r="135" spans="2:2">
      <c r="B135" s="14"/>
    </row>
    <row r="136" spans="2:2">
      <c r="B136" s="14"/>
    </row>
    <row r="137" spans="2:2">
      <c r="B137" s="14"/>
    </row>
    <row r="138" spans="2:2">
      <c r="B138" s="14"/>
    </row>
    <row r="139" spans="2:2">
      <c r="B139" s="14"/>
    </row>
    <row r="140" spans="2:2">
      <c r="B140" s="14"/>
    </row>
    <row r="141" spans="2:2">
      <c r="B141" s="14"/>
    </row>
    <row r="142" spans="2:2">
      <c r="B142" s="14"/>
    </row>
    <row r="143" spans="2:2">
      <c r="B143" s="14"/>
    </row>
    <row r="144" spans="2:2">
      <c r="B144" s="14"/>
    </row>
    <row r="145" spans="2:2">
      <c r="B145" s="14"/>
    </row>
    <row r="146" spans="2:2">
      <c r="B146" s="14"/>
    </row>
    <row r="147" spans="2:2">
      <c r="B147" s="14"/>
    </row>
    <row r="148" spans="2:2">
      <c r="B148" s="14"/>
    </row>
    <row r="149" spans="2:2">
      <c r="B149" s="14"/>
    </row>
    <row r="150" spans="2:2">
      <c r="B150" s="14"/>
    </row>
    <row r="151" spans="2:2">
      <c r="B151" s="14"/>
    </row>
    <row r="152" spans="2:2">
      <c r="B152" s="14"/>
    </row>
    <row r="153" spans="2:2">
      <c r="B153" s="14"/>
    </row>
    <row r="154" spans="2:2">
      <c r="B154" s="14"/>
    </row>
    <row r="155" spans="2:2">
      <c r="B155" s="14"/>
    </row>
    <row r="156" spans="2:2">
      <c r="B156" s="14"/>
    </row>
    <row r="157" spans="2:2">
      <c r="B157" s="14"/>
    </row>
    <row r="158" spans="2:2">
      <c r="B158" s="14"/>
    </row>
    <row r="159" spans="2:2">
      <c r="B159" s="14"/>
    </row>
    <row r="160" spans="2:2">
      <c r="B160" s="14"/>
    </row>
    <row r="161" spans="2:2">
      <c r="B161" s="14"/>
    </row>
    <row r="162" spans="2:2">
      <c r="B162" s="14"/>
    </row>
    <row r="163" spans="2:2">
      <c r="B163" s="14"/>
    </row>
    <row r="164" spans="2:2">
      <c r="B164" s="14"/>
    </row>
    <row r="165" spans="2:2">
      <c r="B165" s="14"/>
    </row>
    <row r="166" spans="2:2">
      <c r="B166" s="14"/>
    </row>
    <row r="167" spans="2:2">
      <c r="B167" s="14"/>
    </row>
    <row r="168" spans="2:2">
      <c r="B168" s="14"/>
    </row>
    <row r="169" spans="2:2">
      <c r="B169" s="14"/>
    </row>
    <row r="170" spans="2:2">
      <c r="B170" s="14"/>
    </row>
    <row r="171" spans="2:2">
      <c r="B171" s="14"/>
    </row>
    <row r="172" spans="2:2">
      <c r="B172" s="14"/>
    </row>
    <row r="173" spans="2:2">
      <c r="B173" s="14"/>
    </row>
    <row r="174" spans="2:2">
      <c r="B174" s="14"/>
    </row>
    <row r="175" spans="2:2">
      <c r="B175" s="14"/>
    </row>
    <row r="176" spans="2:2">
      <c r="B176" s="14"/>
    </row>
    <row r="177" spans="2:2">
      <c r="B177" s="14"/>
    </row>
    <row r="178" spans="2:2">
      <c r="B178" s="14"/>
    </row>
    <row r="179" spans="2:2">
      <c r="B179" s="14"/>
    </row>
    <row r="180" spans="2:2">
      <c r="B180" s="14"/>
    </row>
    <row r="181" spans="2:2">
      <c r="B181" s="14"/>
    </row>
    <row r="182" spans="2:2">
      <c r="B182" s="14"/>
    </row>
    <row r="183" spans="2:2">
      <c r="B183" s="14"/>
    </row>
    <row r="184" spans="2:2">
      <c r="B184" s="14"/>
    </row>
    <row r="185" spans="2:2">
      <c r="B185" s="14"/>
    </row>
    <row r="186" spans="2:2">
      <c r="B186" s="14"/>
    </row>
    <row r="187" spans="2:2">
      <c r="B187" s="14"/>
    </row>
    <row r="188" spans="2:2">
      <c r="B188" s="14"/>
    </row>
    <row r="189" spans="2:2">
      <c r="B189" s="14"/>
    </row>
    <row r="190" spans="2:2">
      <c r="B190" s="14"/>
    </row>
    <row r="191" spans="2:2">
      <c r="B191" s="14"/>
    </row>
  </sheetData>
  <pageMargins left="0.7" right="0.7" top="0.75" bottom="0.75" header="0.3" footer="0.3"/>
  <pageSetup orientation="portrait" r:id="rId1"/>
  <headerFooter>
    <oddHeader>&amp;RIURC CAUSE NO. 45253
FINAL ORDER - ATTACHMENT D
Rate Design
Workpaper RD7-9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1" workbookViewId="0"/>
  </sheetViews>
  <sheetFormatPr defaultRowHeight="15"/>
  <cols>
    <col min="2" max="2" width="27.85546875" customWidth="1"/>
    <col min="3" max="6" width="21.5703125" customWidth="1"/>
    <col min="8" max="8" width="24.140625" bestFit="1" customWidth="1"/>
    <col min="9" max="10" width="42.5703125" customWidth="1"/>
  </cols>
  <sheetData>
    <row r="1" spans="1:10" ht="27" thickBot="1">
      <c r="A1" s="55" t="s">
        <v>112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5.75" thickBot="1">
      <c r="C2" s="57"/>
      <c r="D2" s="57" t="s">
        <v>79</v>
      </c>
      <c r="E2" s="57" t="s">
        <v>70</v>
      </c>
      <c r="F2" s="57" t="s">
        <v>76</v>
      </c>
    </row>
    <row r="3" spans="1:10" ht="75.75" thickBot="1">
      <c r="B3" s="67" t="s">
        <v>80</v>
      </c>
      <c r="C3" s="66" t="s">
        <v>137</v>
      </c>
      <c r="D3" s="66" t="s">
        <v>130</v>
      </c>
      <c r="E3" s="66" t="s">
        <v>101</v>
      </c>
      <c r="F3" s="66" t="s">
        <v>102</v>
      </c>
      <c r="H3" s="74"/>
    </row>
    <row r="4" spans="1:10">
      <c r="B4" s="63" t="s">
        <v>53</v>
      </c>
      <c r="C4" s="58">
        <v>10.7</v>
      </c>
      <c r="D4" s="58">
        <f>'Rate Calculations'!R14</f>
        <v>10.7</v>
      </c>
      <c r="E4" s="58">
        <f>'Rate Calculations'!N14</f>
        <v>10.7</v>
      </c>
      <c r="F4" s="58">
        <f>'Rate Calculations'!F14</f>
        <v>10.7</v>
      </c>
    </row>
    <row r="5" spans="1:10">
      <c r="B5" s="59"/>
      <c r="C5" s="59"/>
      <c r="D5" s="59"/>
      <c r="E5" s="59"/>
      <c r="F5" s="59"/>
    </row>
    <row r="6" spans="1:10">
      <c r="B6" s="63" t="s">
        <v>87</v>
      </c>
      <c r="C6" s="59"/>
      <c r="D6" s="59"/>
      <c r="E6" s="59"/>
      <c r="F6" s="59"/>
    </row>
    <row r="7" spans="1:10">
      <c r="B7" s="59" t="s">
        <v>81</v>
      </c>
      <c r="C7" s="60"/>
      <c r="D7" s="60">
        <f>'Rate Calculations'!R21</f>
        <v>0.4</v>
      </c>
      <c r="E7" s="60">
        <f>'Rate Calculations'!N21</f>
        <v>0.4</v>
      </c>
      <c r="F7" s="60">
        <f>'Rate Calculations'!F48</f>
        <v>0.4</v>
      </c>
    </row>
    <row r="8" spans="1:10" ht="15.75" thickBot="1">
      <c r="B8" s="59" t="s">
        <v>82</v>
      </c>
      <c r="C8" s="60"/>
      <c r="D8" s="60"/>
      <c r="E8" s="60">
        <f>'Rate Calculations'!N26</f>
        <v>0.2</v>
      </c>
      <c r="F8" s="60">
        <f>'Rate Calculations'!F49</f>
        <v>0.2</v>
      </c>
    </row>
    <row r="9" spans="1:10" ht="16.5" thickBot="1">
      <c r="B9" s="59" t="s">
        <v>83</v>
      </c>
      <c r="C9" s="60"/>
      <c r="D9" s="60"/>
      <c r="E9" s="60">
        <f>'Rate Calculations'!N34</f>
        <v>0.106574</v>
      </c>
      <c r="F9" s="60">
        <f>'Rate Calculations'!F50</f>
        <v>8.5304000000000005E-2</v>
      </c>
      <c r="H9" s="45" t="s">
        <v>58</v>
      </c>
      <c r="I9" s="46" t="s">
        <v>59</v>
      </c>
      <c r="J9" s="46" t="s">
        <v>60</v>
      </c>
    </row>
    <row r="10" spans="1:10" ht="16.5" thickBot="1">
      <c r="B10" s="59"/>
      <c r="C10" s="59"/>
      <c r="D10" s="59"/>
      <c r="E10" s="59"/>
      <c r="F10" s="59"/>
      <c r="H10" s="47" t="s">
        <v>61</v>
      </c>
      <c r="I10" s="48" t="s">
        <v>62</v>
      </c>
      <c r="J10" s="48" t="s">
        <v>63</v>
      </c>
    </row>
    <row r="11" spans="1:10" ht="15.75">
      <c r="B11" s="63" t="s">
        <v>86</v>
      </c>
      <c r="C11" s="59"/>
      <c r="D11" s="59"/>
      <c r="E11" s="59"/>
      <c r="F11" s="59"/>
      <c r="H11" s="287" t="s">
        <v>64</v>
      </c>
      <c r="I11" s="289" t="s">
        <v>103</v>
      </c>
      <c r="J11" s="49" t="s">
        <v>104</v>
      </c>
    </row>
    <row r="12" spans="1:10" ht="16.5" thickBot="1">
      <c r="B12" s="59" t="s">
        <v>84</v>
      </c>
      <c r="C12" s="59"/>
      <c r="D12" s="59"/>
      <c r="E12" s="59"/>
      <c r="F12" s="60"/>
      <c r="H12" s="288"/>
      <c r="I12" s="290"/>
      <c r="J12" s="48" t="s">
        <v>65</v>
      </c>
    </row>
    <row r="13" spans="1:10" ht="16.5" thickBot="1">
      <c r="B13" s="59" t="s">
        <v>85</v>
      </c>
      <c r="C13" s="59"/>
      <c r="D13" s="59"/>
      <c r="E13" s="59"/>
      <c r="F13" s="60"/>
      <c r="H13" s="47" t="s">
        <v>66</v>
      </c>
      <c r="I13" s="291" t="s">
        <v>67</v>
      </c>
      <c r="J13" s="292"/>
    </row>
    <row r="14" spans="1:10" ht="31.5" customHeight="1" thickBot="1">
      <c r="B14" s="59" t="s">
        <v>88</v>
      </c>
      <c r="C14" s="60"/>
      <c r="D14" s="60"/>
      <c r="E14" s="60">
        <f>'Rate Calculations'!N36</f>
        <v>0.106574</v>
      </c>
      <c r="F14" s="60">
        <f>'Rate Calculations'!F51</f>
        <v>8.5304000000000005E-2</v>
      </c>
      <c r="H14" s="47" t="s">
        <v>68</v>
      </c>
      <c r="I14" s="291" t="s">
        <v>105</v>
      </c>
      <c r="J14" s="292"/>
    </row>
    <row r="15" spans="1:10" ht="15.75">
      <c r="B15" s="59"/>
      <c r="C15" s="60"/>
      <c r="D15" s="60"/>
      <c r="E15" s="60"/>
      <c r="F15" s="60"/>
      <c r="H15" s="80"/>
      <c r="I15" s="80"/>
      <c r="J15" s="80"/>
    </row>
    <row r="16" spans="1:10" ht="15.75">
      <c r="B16" s="63" t="s">
        <v>131</v>
      </c>
      <c r="C16" s="60"/>
      <c r="D16" s="60"/>
      <c r="E16" s="60"/>
      <c r="F16" s="60"/>
      <c r="H16" s="80"/>
      <c r="I16" s="80"/>
      <c r="J16" s="80"/>
    </row>
    <row r="17" spans="2:10" ht="15.75">
      <c r="B17" s="59" t="s">
        <v>132</v>
      </c>
      <c r="C17" s="60">
        <v>0.1405714181921861</v>
      </c>
      <c r="D17" s="60">
        <f>'Rate Calculations'!R31</f>
        <v>0.13023599999999999</v>
      </c>
      <c r="E17" s="60"/>
      <c r="F17" s="60"/>
      <c r="H17" s="80"/>
      <c r="I17" s="80"/>
      <c r="J17" s="80"/>
    </row>
    <row r="18" spans="2:10" ht="15.75">
      <c r="B18" s="59" t="s">
        <v>133</v>
      </c>
      <c r="C18" s="60">
        <v>0.13039135071696378</v>
      </c>
      <c r="D18" s="60">
        <f>'Rate Calculations'!R32</f>
        <v>0.120805</v>
      </c>
      <c r="E18" s="60"/>
      <c r="F18" s="60"/>
      <c r="H18" s="80"/>
      <c r="I18" s="80"/>
      <c r="J18" s="80"/>
    </row>
    <row r="19" spans="2:10" ht="15.75">
      <c r="B19" s="59" t="s">
        <v>134</v>
      </c>
      <c r="C19" s="60">
        <v>0.11846028954144548</v>
      </c>
      <c r="D19" s="60">
        <f>'Rate Calculations'!R33</f>
        <v>0.109751</v>
      </c>
      <c r="E19" s="60"/>
      <c r="F19" s="60"/>
      <c r="H19" s="80"/>
      <c r="I19" s="80"/>
      <c r="J19" s="80"/>
    </row>
    <row r="20" spans="2:10" ht="15.75">
      <c r="B20" s="59" t="s">
        <v>135</v>
      </c>
      <c r="C20" s="60">
        <v>9.6560163917049677E-2</v>
      </c>
      <c r="D20" s="60">
        <f>'Rate Calculations'!R34</f>
        <v>8.9460999999999999E-2</v>
      </c>
      <c r="E20" s="60"/>
      <c r="F20" s="60"/>
      <c r="H20" s="80"/>
      <c r="I20" s="80"/>
      <c r="J20" s="80"/>
    </row>
    <row r="21" spans="2:10">
      <c r="B21" s="59"/>
      <c r="C21" s="59"/>
      <c r="D21" s="59"/>
      <c r="E21" s="59"/>
      <c r="F21" s="59"/>
    </row>
    <row r="22" spans="2:10">
      <c r="B22" s="63" t="s">
        <v>54</v>
      </c>
      <c r="C22" s="59"/>
      <c r="D22" s="59"/>
      <c r="E22" s="59"/>
      <c r="F22" s="59"/>
    </row>
    <row r="23" spans="2:10">
      <c r="B23" s="59" t="s">
        <v>56</v>
      </c>
      <c r="C23" s="58"/>
      <c r="D23" s="58"/>
      <c r="E23" s="59"/>
      <c r="F23" s="59"/>
    </row>
    <row r="24" spans="2:10">
      <c r="B24" s="59" t="s">
        <v>55</v>
      </c>
      <c r="C24" s="58"/>
      <c r="D24" s="58"/>
      <c r="E24" s="59"/>
      <c r="F24" s="59"/>
    </row>
    <row r="25" spans="2:10" ht="15.75" thickBot="1">
      <c r="B25" s="62" t="s">
        <v>57</v>
      </c>
      <c r="C25" s="61"/>
      <c r="D25" s="61"/>
      <c r="E25" s="62"/>
      <c r="F25" s="61">
        <f>'Rate Calculations'!F24</f>
        <v>4.28</v>
      </c>
    </row>
    <row r="27" spans="2:10">
      <c r="B27" s="43"/>
      <c r="C27" s="41"/>
      <c r="D27" s="41"/>
    </row>
    <row r="29" spans="2:10">
      <c r="B29" s="43"/>
    </row>
    <row r="30" spans="2:10">
      <c r="C30" s="42"/>
      <c r="D30" s="42"/>
    </row>
    <row r="31" spans="2:10">
      <c r="C31" s="42"/>
      <c r="D31" s="42"/>
    </row>
    <row r="32" spans="2:10">
      <c r="C32" s="42"/>
      <c r="D32" s="42"/>
    </row>
    <row r="33" spans="2:4">
      <c r="C33" s="42"/>
      <c r="D33" s="42"/>
    </row>
    <row r="35" spans="2:4">
      <c r="B35" s="43"/>
    </row>
    <row r="36" spans="2:4">
      <c r="C36" s="41"/>
      <c r="D36" s="41"/>
    </row>
    <row r="37" spans="2:4">
      <c r="C37" s="41"/>
      <c r="D37" s="41"/>
    </row>
    <row r="38" spans="2:4">
      <c r="C38" s="41"/>
      <c r="D38" s="41"/>
    </row>
  </sheetData>
  <mergeCells count="4">
    <mergeCell ref="H11:H12"/>
    <mergeCell ref="I11:I12"/>
    <mergeCell ref="I13:J13"/>
    <mergeCell ref="I14:J14"/>
  </mergeCells>
  <pageMargins left="0.7" right="0.7" top="0.75" bottom="0.75" header="0.3" footer="0.3"/>
  <pageSetup orientation="portrait" r:id="rId1"/>
  <headerFooter>
    <oddHeader>&amp;RIURC CAUSE NO. 45253
FINAL ORDER - ATTACHMENT D
Rate Design
Workpaper RD7-9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V95"/>
  <sheetViews>
    <sheetView zoomScale="80" zoomScaleNormal="80" workbookViewId="0"/>
  </sheetViews>
  <sheetFormatPr defaultColWidth="17.42578125" defaultRowHeight="15"/>
  <cols>
    <col min="1" max="1" width="7.85546875" style="84" customWidth="1"/>
    <col min="2" max="2" width="19.140625" style="84" customWidth="1"/>
    <col min="3" max="3" width="12.42578125" style="84" customWidth="1"/>
    <col min="4" max="4" width="14.140625" style="84" customWidth="1"/>
    <col min="5" max="5" width="17.42578125" style="84" bestFit="1" customWidth="1"/>
    <col min="6" max="6" width="14" style="84" customWidth="1"/>
    <col min="7" max="7" width="22.85546875" style="84" customWidth="1"/>
    <col min="8" max="8" width="16.85546875" style="84" customWidth="1"/>
    <col min="9" max="9" width="17.85546875" style="84" customWidth="1"/>
    <col min="10" max="10" width="20.42578125" style="84" customWidth="1"/>
    <col min="11" max="11" width="12.42578125" style="84" bestFit="1" customWidth="1"/>
    <col min="12" max="12" width="19.85546875" style="84" bestFit="1" customWidth="1"/>
    <col min="13" max="13" width="6.85546875" style="84" customWidth="1"/>
    <col min="14" max="14" width="18.5703125" style="84" customWidth="1"/>
    <col min="15" max="15" width="12.85546875" style="84" customWidth="1"/>
    <col min="16" max="16" width="18.140625" style="84" bestFit="1" customWidth="1"/>
    <col min="17" max="17" width="12.85546875" style="84" bestFit="1" customWidth="1"/>
    <col min="18" max="18" width="14.85546875" style="84" bestFit="1" customWidth="1"/>
    <col min="19" max="19" width="11.140625" style="84" bestFit="1" customWidth="1"/>
    <col min="20" max="20" width="17.42578125" style="84"/>
    <col min="21" max="22" width="18.5703125" style="84" customWidth="1"/>
    <col min="23" max="23" width="16.140625" style="84" customWidth="1"/>
    <col min="24" max="27" width="17.42578125" style="84"/>
    <col min="28" max="28" width="23.140625" style="84" customWidth="1"/>
    <col min="29" max="32" width="17.42578125" style="84"/>
    <col min="33" max="33" width="19.85546875" style="84" customWidth="1"/>
    <col min="34" max="37" width="17.42578125" style="84"/>
    <col min="38" max="38" width="19.85546875" style="84" customWidth="1"/>
    <col min="39" max="256" width="17.42578125" style="84"/>
    <col min="257" max="16384" width="17.42578125" style="85"/>
  </cols>
  <sheetData>
    <row r="1" spans="1:256" ht="15.75" thickBot="1"/>
    <row r="2" spans="1:256">
      <c r="A2" s="86"/>
      <c r="B2" s="87"/>
      <c r="C2" s="87"/>
      <c r="D2" s="87"/>
      <c r="E2" s="87"/>
      <c r="F2" s="88"/>
      <c r="G2" s="89"/>
      <c r="H2" s="89"/>
      <c r="I2" s="87"/>
      <c r="J2" s="90"/>
      <c r="K2" s="91"/>
      <c r="O2" s="92"/>
      <c r="P2" s="93"/>
      <c r="AR2" s="94"/>
      <c r="AS2" s="94"/>
      <c r="AT2" s="94"/>
      <c r="AU2" s="94"/>
      <c r="BE2" s="95"/>
      <c r="BF2" s="95"/>
      <c r="BG2" s="95"/>
      <c r="BH2" s="9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  <c r="CU2" s="85"/>
      <c r="CV2" s="85"/>
      <c r="CW2" s="85"/>
      <c r="CX2" s="85"/>
      <c r="CY2" s="85"/>
      <c r="CZ2" s="85"/>
      <c r="DA2" s="85"/>
      <c r="DB2" s="85"/>
      <c r="DC2" s="85"/>
      <c r="DD2" s="85"/>
      <c r="DE2" s="85"/>
      <c r="DF2" s="85"/>
      <c r="DG2" s="85"/>
      <c r="DH2" s="85"/>
      <c r="DI2" s="85"/>
      <c r="DJ2" s="85"/>
      <c r="DK2" s="85"/>
      <c r="DL2" s="85"/>
      <c r="DM2" s="85"/>
      <c r="DN2" s="85"/>
      <c r="DO2" s="85"/>
      <c r="DP2" s="85"/>
      <c r="DQ2" s="85"/>
      <c r="DR2" s="85"/>
      <c r="DS2" s="85"/>
      <c r="DT2" s="85"/>
      <c r="DU2" s="85"/>
      <c r="DV2" s="85"/>
      <c r="DW2" s="85"/>
      <c r="DX2" s="85"/>
      <c r="DY2" s="85"/>
      <c r="DZ2" s="85"/>
      <c r="EA2" s="85"/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</row>
    <row r="3" spans="1:256" ht="23.25">
      <c r="A3" s="96" t="s">
        <v>196</v>
      </c>
      <c r="B3" s="97"/>
      <c r="C3" s="97"/>
      <c r="D3" s="97"/>
      <c r="E3" s="98"/>
      <c r="F3" s="97"/>
      <c r="G3" s="97"/>
      <c r="H3" s="97"/>
      <c r="I3" s="97"/>
      <c r="J3" s="99"/>
      <c r="K3" s="100"/>
      <c r="L3" s="100"/>
      <c r="M3" s="100"/>
      <c r="N3" s="100"/>
      <c r="O3" s="92"/>
      <c r="P3" s="92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94"/>
      <c r="AS3" s="94"/>
      <c r="AT3" s="94"/>
      <c r="AU3" s="94"/>
      <c r="AV3" s="100"/>
      <c r="AW3" s="100"/>
      <c r="AX3" s="100"/>
      <c r="AY3" s="100"/>
      <c r="AZ3" s="100"/>
      <c r="BA3" s="100"/>
      <c r="BB3" s="100"/>
      <c r="BC3" s="100"/>
      <c r="BD3" s="100"/>
      <c r="BE3" s="95"/>
      <c r="BF3" s="95"/>
      <c r="BG3" s="95"/>
      <c r="BH3" s="9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</row>
    <row r="4" spans="1:256" ht="15.75">
      <c r="A4" s="101"/>
      <c r="B4" s="97"/>
      <c r="C4" s="97"/>
      <c r="D4" s="97"/>
      <c r="E4" s="98"/>
      <c r="F4" s="97"/>
      <c r="G4" s="97"/>
      <c r="H4" s="97"/>
      <c r="I4" s="97"/>
      <c r="J4" s="99"/>
      <c r="K4" s="100"/>
      <c r="L4" s="100"/>
      <c r="M4" s="100"/>
      <c r="N4" s="100"/>
      <c r="O4" s="92"/>
      <c r="P4" s="92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94"/>
      <c r="AS4" s="94"/>
      <c r="AT4" s="94"/>
      <c r="AU4" s="94"/>
      <c r="AV4" s="100"/>
      <c r="AW4" s="100"/>
      <c r="AX4" s="100"/>
      <c r="AY4" s="100"/>
      <c r="AZ4" s="100"/>
      <c r="BA4" s="100"/>
      <c r="BB4" s="100"/>
      <c r="BC4" s="100"/>
      <c r="BD4" s="100"/>
      <c r="BE4" s="95"/>
      <c r="BF4" s="95"/>
      <c r="BG4" s="95"/>
      <c r="BH4" s="9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</row>
    <row r="5" spans="1:256" ht="15.75">
      <c r="A5" s="102" t="s">
        <v>140</v>
      </c>
      <c r="B5" s="103"/>
      <c r="C5" s="103"/>
      <c r="D5" s="103"/>
      <c r="E5" s="103"/>
      <c r="F5" s="103"/>
      <c r="G5" s="104" t="s">
        <v>141</v>
      </c>
      <c r="H5" s="103"/>
      <c r="I5" s="103"/>
      <c r="J5" s="105" t="s">
        <v>141</v>
      </c>
      <c r="L5" s="106"/>
      <c r="M5" s="106"/>
      <c r="O5" s="92"/>
      <c r="P5" s="93"/>
      <c r="AR5" s="94"/>
      <c r="AS5" s="94"/>
      <c r="AT5" s="94"/>
      <c r="AU5" s="94"/>
      <c r="BB5" s="100"/>
      <c r="BE5" s="95"/>
      <c r="BF5" s="95"/>
      <c r="BG5" s="95"/>
      <c r="BH5" s="9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  <c r="IU5" s="85"/>
      <c r="IV5" s="85"/>
    </row>
    <row r="6" spans="1:256">
      <c r="A6" s="107"/>
      <c r="B6" s="103" t="s">
        <v>142</v>
      </c>
      <c r="C6" s="103"/>
      <c r="D6" s="103"/>
      <c r="E6" s="103"/>
      <c r="F6" s="108" t="s">
        <v>143</v>
      </c>
      <c r="G6" s="104" t="s">
        <v>144</v>
      </c>
      <c r="H6" s="103"/>
      <c r="I6" s="109" t="s">
        <v>145</v>
      </c>
      <c r="J6" s="105" t="s">
        <v>144</v>
      </c>
      <c r="L6" s="106"/>
      <c r="M6" s="106"/>
      <c r="O6" s="92"/>
      <c r="P6" s="93"/>
      <c r="AR6" s="94"/>
      <c r="AS6" s="94"/>
      <c r="AT6" s="94"/>
      <c r="AU6" s="94"/>
      <c r="BE6" s="95"/>
      <c r="BF6" s="95"/>
      <c r="BG6" s="95"/>
      <c r="BH6" s="9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  <c r="IV6" s="85"/>
    </row>
    <row r="7" spans="1:256">
      <c r="A7" s="110" t="s">
        <v>146</v>
      </c>
      <c r="B7" s="103" t="s">
        <v>142</v>
      </c>
      <c r="C7" s="103"/>
      <c r="D7" s="103"/>
      <c r="E7" s="104" t="s">
        <v>11</v>
      </c>
      <c r="F7" s="104" t="s">
        <v>147</v>
      </c>
      <c r="G7" s="111" t="s">
        <v>148</v>
      </c>
      <c r="H7" s="104" t="s">
        <v>11</v>
      </c>
      <c r="I7" s="111" t="s">
        <v>147</v>
      </c>
      <c r="J7" s="112" t="s">
        <v>147</v>
      </c>
      <c r="K7" s="113"/>
      <c r="L7" s="114"/>
      <c r="M7" s="115"/>
      <c r="O7" s="92"/>
      <c r="P7" s="93"/>
      <c r="AR7" s="94"/>
      <c r="AS7" s="94"/>
      <c r="AT7" s="94"/>
      <c r="AU7" s="94"/>
      <c r="BE7" s="95"/>
      <c r="BF7" s="95"/>
      <c r="BG7" s="95"/>
      <c r="BH7" s="9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</row>
    <row r="8" spans="1:256">
      <c r="A8" s="110" t="s">
        <v>149</v>
      </c>
      <c r="B8" s="103" t="s">
        <v>150</v>
      </c>
      <c r="C8" s="103"/>
      <c r="D8" s="103"/>
      <c r="E8" s="104" t="s">
        <v>151</v>
      </c>
      <c r="F8" s="104" t="s">
        <v>152</v>
      </c>
      <c r="G8" s="116" t="s">
        <v>153</v>
      </c>
      <c r="H8" s="104" t="s">
        <v>151</v>
      </c>
      <c r="I8" s="117" t="s">
        <v>152</v>
      </c>
      <c r="J8" s="118" t="s">
        <v>153</v>
      </c>
      <c r="L8" s="119"/>
      <c r="M8" s="120"/>
      <c r="O8" s="121"/>
      <c r="P8" s="122"/>
      <c r="Q8" s="103"/>
      <c r="R8" s="103"/>
      <c r="S8" s="103"/>
      <c r="AR8" s="94"/>
      <c r="AS8" s="94"/>
      <c r="AT8" s="94"/>
      <c r="AU8" s="94"/>
      <c r="BE8" s="95"/>
      <c r="BF8" s="95"/>
      <c r="BG8" s="95"/>
      <c r="BH8" s="9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</row>
    <row r="9" spans="1:256">
      <c r="A9" s="107"/>
      <c r="B9" s="103" t="s">
        <v>154</v>
      </c>
      <c r="C9" s="103"/>
      <c r="D9" s="103"/>
      <c r="E9" s="104" t="s">
        <v>155</v>
      </c>
      <c r="F9" s="116" t="s">
        <v>156</v>
      </c>
      <c r="G9" s="104" t="s">
        <v>157</v>
      </c>
      <c r="H9" s="116" t="s">
        <v>158</v>
      </c>
      <c r="I9" s="116" t="s">
        <v>159</v>
      </c>
      <c r="J9" s="118" t="s">
        <v>160</v>
      </c>
      <c r="L9" s="106"/>
      <c r="M9" s="120"/>
      <c r="O9" s="121"/>
      <c r="P9" s="122"/>
      <c r="Q9" s="103"/>
      <c r="R9" s="123"/>
      <c r="S9" s="103"/>
      <c r="AR9" s="94"/>
      <c r="AS9" s="94"/>
      <c r="AT9" s="94"/>
      <c r="AU9" s="94"/>
      <c r="BE9" s="95"/>
      <c r="BF9" s="95"/>
      <c r="BG9" s="95"/>
      <c r="BH9" s="9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</row>
    <row r="10" spans="1:256">
      <c r="A10" s="107"/>
      <c r="B10" s="103"/>
      <c r="C10" s="103"/>
      <c r="D10" s="103"/>
      <c r="E10" s="103"/>
      <c r="F10" s="103"/>
      <c r="G10" s="103"/>
      <c r="H10" s="103"/>
      <c r="I10" s="103"/>
      <c r="J10" s="124"/>
      <c r="O10" s="121"/>
      <c r="P10" s="125"/>
      <c r="Q10" s="126"/>
      <c r="R10" s="127"/>
      <c r="S10" s="127"/>
      <c r="AR10" s="94"/>
      <c r="AS10" s="94"/>
      <c r="AT10" s="94"/>
      <c r="AU10" s="94"/>
      <c r="BE10" s="95"/>
      <c r="BF10" s="95"/>
      <c r="BG10" s="95"/>
      <c r="BH10" s="9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</row>
    <row r="11" spans="1:256">
      <c r="A11" s="107">
        <v>1</v>
      </c>
      <c r="B11" s="103" t="s">
        <v>161</v>
      </c>
      <c r="C11" s="103"/>
      <c r="D11" s="103"/>
      <c r="E11" s="103">
        <v>0</v>
      </c>
      <c r="F11" s="128">
        <v>9.01</v>
      </c>
      <c r="G11" s="129">
        <f>E11*F11</f>
        <v>0</v>
      </c>
      <c r="H11" s="103">
        <v>0</v>
      </c>
      <c r="I11" s="130">
        <v>10.7</v>
      </c>
      <c r="J11" s="131">
        <f>H11*I11</f>
        <v>0</v>
      </c>
      <c r="K11" s="132"/>
      <c r="M11" s="133"/>
      <c r="O11" s="122"/>
      <c r="P11" s="134"/>
      <c r="Q11" s="135"/>
      <c r="R11" s="135"/>
      <c r="S11" s="135"/>
      <c r="AR11" s="94"/>
      <c r="AS11" s="94"/>
      <c r="AT11" s="94"/>
      <c r="AU11" s="94"/>
      <c r="BE11" s="95"/>
      <c r="BF11" s="95"/>
      <c r="BG11" s="95"/>
      <c r="BH11" s="9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  <c r="IV11" s="85"/>
    </row>
    <row r="12" spans="1:256">
      <c r="A12" s="107">
        <v>2</v>
      </c>
      <c r="B12" s="103" t="s">
        <v>162</v>
      </c>
      <c r="C12" s="103"/>
      <c r="D12" s="103"/>
      <c r="E12" s="103">
        <v>0</v>
      </c>
      <c r="F12" s="128">
        <v>23.77</v>
      </c>
      <c r="G12" s="129">
        <f>E12*F12</f>
        <v>0</v>
      </c>
      <c r="H12" s="103"/>
      <c r="I12" s="130"/>
      <c r="J12" s="131"/>
      <c r="K12" s="132"/>
      <c r="M12" s="133"/>
      <c r="O12" s="122"/>
      <c r="P12" s="134"/>
      <c r="Q12" s="135"/>
      <c r="R12" s="135"/>
      <c r="S12" s="135"/>
      <c r="AR12" s="94"/>
      <c r="AS12" s="94"/>
      <c r="AT12" s="94"/>
      <c r="AU12" s="94"/>
      <c r="BE12" s="95"/>
      <c r="BF12" s="95"/>
      <c r="BG12" s="95"/>
      <c r="BH12" s="9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</row>
    <row r="13" spans="1:256">
      <c r="A13" s="107"/>
      <c r="B13" s="103"/>
      <c r="C13" s="103"/>
      <c r="D13" s="103"/>
      <c r="E13" s="103"/>
      <c r="F13" s="128"/>
      <c r="G13" s="129"/>
      <c r="H13" s="103"/>
      <c r="I13" s="130"/>
      <c r="J13" s="131"/>
      <c r="K13" s="132"/>
      <c r="M13" s="133"/>
      <c r="O13" s="122"/>
      <c r="P13" s="134"/>
      <c r="Q13" s="135"/>
      <c r="R13" s="135"/>
      <c r="S13" s="135"/>
      <c r="AR13" s="94"/>
      <c r="AS13" s="94"/>
      <c r="AT13" s="94"/>
      <c r="AU13" s="94"/>
      <c r="BE13" s="95"/>
      <c r="BF13" s="95"/>
      <c r="BG13" s="95"/>
      <c r="BH13" s="9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  <c r="IV13" s="85"/>
    </row>
    <row r="14" spans="1:256">
      <c r="A14" s="107">
        <v>3</v>
      </c>
      <c r="B14" s="103" t="s">
        <v>163</v>
      </c>
      <c r="C14" s="103"/>
      <c r="D14" s="103"/>
      <c r="E14" s="103">
        <f>E12+E11</f>
        <v>0</v>
      </c>
      <c r="F14" s="128"/>
      <c r="G14" s="129">
        <f>G11+G12</f>
        <v>0</v>
      </c>
      <c r="H14" s="103">
        <f>H12+H11</f>
        <v>0</v>
      </c>
      <c r="I14" s="130"/>
      <c r="J14" s="131">
        <f>J11+J12</f>
        <v>0</v>
      </c>
      <c r="K14" s="132"/>
      <c r="M14" s="133"/>
      <c r="O14" s="122"/>
      <c r="P14" s="134"/>
      <c r="Q14" s="135"/>
      <c r="R14" s="135"/>
      <c r="S14" s="135"/>
      <c r="AR14" s="94"/>
      <c r="AS14" s="94"/>
      <c r="AT14" s="94"/>
      <c r="AU14" s="94"/>
      <c r="BE14" s="95"/>
      <c r="BF14" s="95"/>
      <c r="BG14" s="95"/>
      <c r="BH14" s="9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</row>
    <row r="15" spans="1:256">
      <c r="A15" s="107"/>
      <c r="B15" s="103"/>
      <c r="C15" s="103"/>
      <c r="D15" s="103"/>
      <c r="E15" s="103"/>
      <c r="F15" s="136"/>
      <c r="G15" s="129"/>
      <c r="H15" s="103"/>
      <c r="I15" s="137"/>
      <c r="J15" s="124"/>
      <c r="O15" s="122"/>
      <c r="P15" s="122"/>
      <c r="Q15" s="103"/>
      <c r="R15" s="103"/>
      <c r="S15" s="103"/>
      <c r="AR15" s="94"/>
      <c r="AS15" s="94"/>
      <c r="AT15" s="94"/>
      <c r="AU15" s="94"/>
      <c r="BE15" s="95"/>
      <c r="BF15" s="95"/>
      <c r="BG15" s="95"/>
      <c r="BH15" s="9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  <c r="IV15" s="85"/>
    </row>
    <row r="16" spans="1:256">
      <c r="A16" s="107"/>
      <c r="B16" s="103" t="s">
        <v>164</v>
      </c>
      <c r="C16" s="126" t="s">
        <v>165</v>
      </c>
      <c r="D16" s="126" t="s">
        <v>166</v>
      </c>
      <c r="E16" s="103"/>
      <c r="F16" s="136"/>
      <c r="G16" s="129"/>
      <c r="H16" s="103"/>
      <c r="I16" s="137"/>
      <c r="J16" s="124"/>
      <c r="O16" s="122"/>
      <c r="P16" s="122"/>
      <c r="Q16" s="103"/>
      <c r="R16" s="103"/>
      <c r="S16" s="103"/>
      <c r="AR16" s="94"/>
      <c r="AS16" s="94"/>
      <c r="AT16" s="94"/>
      <c r="AU16" s="94"/>
      <c r="BE16" s="95"/>
      <c r="BF16" s="95"/>
      <c r="BG16" s="95"/>
      <c r="BH16" s="9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5"/>
      <c r="CH16" s="85"/>
      <c r="CI16" s="85"/>
      <c r="CJ16" s="85"/>
      <c r="CK16" s="85"/>
      <c r="CL16" s="85"/>
      <c r="CM16" s="85"/>
      <c r="CN16" s="85"/>
      <c r="CO16" s="85"/>
      <c r="CP16" s="85"/>
      <c r="CQ16" s="85"/>
      <c r="CR16" s="85"/>
      <c r="CS16" s="85"/>
      <c r="CT16" s="85"/>
      <c r="CU16" s="85"/>
      <c r="CV16" s="85"/>
      <c r="CW16" s="85"/>
      <c r="CX16" s="85"/>
      <c r="CY16" s="85"/>
      <c r="CZ16" s="85"/>
      <c r="DA16" s="85"/>
      <c r="DB16" s="85"/>
      <c r="DC16" s="85"/>
      <c r="DD16" s="85"/>
      <c r="DE16" s="85"/>
      <c r="DF16" s="85"/>
      <c r="DG16" s="85"/>
      <c r="DH16" s="85"/>
      <c r="DI16" s="85"/>
      <c r="DJ16" s="85"/>
      <c r="DK16" s="85"/>
      <c r="DL16" s="85"/>
      <c r="DM16" s="85"/>
      <c r="DN16" s="85"/>
      <c r="DO16" s="85"/>
      <c r="DP16" s="85"/>
      <c r="DQ16" s="85"/>
      <c r="DR16" s="85"/>
      <c r="DS16" s="85"/>
      <c r="DT16" s="85"/>
      <c r="DU16" s="85"/>
      <c r="DV16" s="85"/>
      <c r="DW16" s="85"/>
      <c r="DX16" s="85"/>
      <c r="DY16" s="85"/>
      <c r="DZ16" s="85"/>
      <c r="EA16" s="85"/>
      <c r="EB16" s="85"/>
      <c r="EC16" s="85"/>
      <c r="ED16" s="85"/>
      <c r="EE16" s="85"/>
      <c r="EF16" s="85"/>
      <c r="EG16" s="85"/>
      <c r="EH16" s="85"/>
      <c r="EI16" s="85"/>
      <c r="EJ16" s="85"/>
      <c r="EK16" s="85"/>
      <c r="EL16" s="85"/>
      <c r="EM16" s="85"/>
      <c r="EN16" s="85"/>
      <c r="EO16" s="85"/>
      <c r="EP16" s="85"/>
      <c r="EQ16" s="85"/>
      <c r="ER16" s="85"/>
      <c r="ES16" s="85"/>
      <c r="ET16" s="85"/>
      <c r="EU16" s="85"/>
      <c r="EV16" s="85"/>
      <c r="EW16" s="85"/>
      <c r="EX16" s="85"/>
      <c r="EY16" s="85"/>
      <c r="EZ16" s="85"/>
      <c r="FA16" s="85"/>
      <c r="FB16" s="85"/>
      <c r="FC16" s="85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  <c r="IR16" s="85"/>
      <c r="IS16" s="85"/>
      <c r="IT16" s="85"/>
      <c r="IU16" s="85"/>
      <c r="IV16" s="85"/>
    </row>
    <row r="17" spans="1:256">
      <c r="A17" s="107">
        <v>4</v>
      </c>
      <c r="B17" s="103" t="s">
        <v>167</v>
      </c>
      <c r="C17" s="103">
        <v>0</v>
      </c>
      <c r="D17" s="103">
        <v>300</v>
      </c>
      <c r="E17" s="103">
        <v>0</v>
      </c>
      <c r="F17" s="138">
        <v>7.9629000000000005E-2</v>
      </c>
      <c r="G17" s="129">
        <f t="shared" ref="G17:G22" si="0">E17*F17</f>
        <v>0</v>
      </c>
      <c r="H17" s="103">
        <v>0</v>
      </c>
      <c r="I17" s="139">
        <v>0.13023599999999999</v>
      </c>
      <c r="J17" s="131">
        <f t="shared" ref="J17:J21" si="1">H17*I17</f>
        <v>0</v>
      </c>
      <c r="K17" s="140"/>
      <c r="L17" s="93"/>
      <c r="M17" s="141"/>
      <c r="N17" s="93"/>
      <c r="O17" s="122"/>
      <c r="P17" s="142"/>
      <c r="Q17" s="143"/>
      <c r="R17" s="143"/>
      <c r="S17" s="143"/>
      <c r="BE17" s="95"/>
      <c r="BF17" s="95"/>
      <c r="BG17" s="95"/>
      <c r="BH17" s="9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5"/>
      <c r="CH17" s="85"/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5"/>
      <c r="CV17" s="85"/>
      <c r="CW17" s="85"/>
      <c r="CX17" s="85"/>
      <c r="CY17" s="85"/>
      <c r="CZ17" s="85"/>
      <c r="DA17" s="85"/>
      <c r="DB17" s="85"/>
      <c r="DC17" s="85"/>
      <c r="DD17" s="85"/>
      <c r="DE17" s="85"/>
      <c r="DF17" s="85"/>
      <c r="DG17" s="85"/>
      <c r="DH17" s="85"/>
      <c r="DI17" s="85"/>
      <c r="DJ17" s="85"/>
      <c r="DK17" s="85"/>
      <c r="DL17" s="85"/>
      <c r="DM17" s="85"/>
      <c r="DN17" s="85"/>
      <c r="DO17" s="85"/>
      <c r="DP17" s="85"/>
      <c r="DQ17" s="85"/>
      <c r="DR17" s="85"/>
      <c r="DS17" s="85"/>
      <c r="DT17" s="85"/>
      <c r="DU17" s="85"/>
      <c r="DV17" s="85"/>
      <c r="DW17" s="85"/>
      <c r="DX17" s="85"/>
      <c r="DY17" s="85"/>
      <c r="DZ17" s="85"/>
      <c r="EA17" s="85"/>
      <c r="EB17" s="85"/>
      <c r="EC17" s="85"/>
      <c r="ED17" s="85"/>
      <c r="EE17" s="85"/>
      <c r="EF17" s="85"/>
      <c r="EG17" s="85"/>
      <c r="EH17" s="85"/>
      <c r="EI17" s="85"/>
      <c r="EJ17" s="85"/>
      <c r="EK17" s="85"/>
      <c r="EL17" s="85"/>
      <c r="EM17" s="85"/>
      <c r="EN17" s="85"/>
      <c r="EO17" s="85"/>
      <c r="EP17" s="85"/>
      <c r="EQ17" s="85"/>
      <c r="ER17" s="85"/>
      <c r="ES17" s="85"/>
      <c r="ET17" s="85"/>
      <c r="EU17" s="85"/>
      <c r="EV17" s="85"/>
      <c r="EW17" s="85"/>
      <c r="EX17" s="85"/>
      <c r="EY17" s="85"/>
      <c r="EZ17" s="85"/>
      <c r="FA17" s="85"/>
      <c r="FB17" s="85"/>
      <c r="FC17" s="85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  <c r="IR17" s="85"/>
      <c r="IS17" s="85"/>
      <c r="IT17" s="85"/>
      <c r="IU17" s="85"/>
      <c r="IV17" s="85"/>
    </row>
    <row r="18" spans="1:256">
      <c r="A18" s="107">
        <v>5</v>
      </c>
      <c r="B18" s="103" t="s">
        <v>168</v>
      </c>
      <c r="C18" s="103">
        <v>301</v>
      </c>
      <c r="D18" s="103">
        <v>1000</v>
      </c>
      <c r="E18" s="103">
        <v>0</v>
      </c>
      <c r="F18" s="138">
        <v>7.0414000000000004E-2</v>
      </c>
      <c r="G18" s="129">
        <f t="shared" si="0"/>
        <v>0</v>
      </c>
      <c r="H18" s="103">
        <v>0</v>
      </c>
      <c r="I18" s="139">
        <v>0.120805</v>
      </c>
      <c r="J18" s="131">
        <f t="shared" si="1"/>
        <v>0</v>
      </c>
      <c r="K18" s="140"/>
      <c r="L18" s="93"/>
      <c r="M18" s="144"/>
      <c r="N18" s="93"/>
      <c r="O18" s="122"/>
      <c r="P18" s="145"/>
      <c r="Q18" s="143"/>
      <c r="R18" s="143"/>
      <c r="S18" s="143"/>
      <c r="BE18" s="95"/>
      <c r="BF18" s="95"/>
      <c r="BG18" s="95"/>
      <c r="BH18" s="9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  <c r="IR18" s="85"/>
      <c r="IS18" s="85"/>
      <c r="IT18" s="85"/>
      <c r="IU18" s="85"/>
      <c r="IV18" s="85"/>
    </row>
    <row r="19" spans="1:256">
      <c r="A19" s="107">
        <v>6</v>
      </c>
      <c r="B19" s="103" t="s">
        <v>169</v>
      </c>
      <c r="C19" s="103">
        <v>1001</v>
      </c>
      <c r="D19" s="103">
        <v>2500</v>
      </c>
      <c r="E19" s="103">
        <v>0</v>
      </c>
      <c r="F19" s="138">
        <v>5.9614E-2</v>
      </c>
      <c r="G19" s="129">
        <f t="shared" si="0"/>
        <v>0</v>
      </c>
      <c r="H19" s="103">
        <v>0</v>
      </c>
      <c r="I19" s="139">
        <v>0.109751</v>
      </c>
      <c r="J19" s="131">
        <f t="shared" si="1"/>
        <v>0</v>
      </c>
      <c r="K19" s="140"/>
      <c r="L19" s="93"/>
      <c r="M19" s="144"/>
      <c r="N19" s="93"/>
      <c r="O19" s="122"/>
      <c r="P19" s="145"/>
      <c r="Q19" s="143"/>
      <c r="R19" s="143"/>
      <c r="S19" s="143"/>
      <c r="BE19" s="95"/>
      <c r="BF19" s="95"/>
      <c r="BG19" s="95"/>
      <c r="BH19" s="9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5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5"/>
      <c r="CV19" s="85"/>
      <c r="CW19" s="85"/>
      <c r="CX19" s="85"/>
      <c r="CY19" s="85"/>
      <c r="CZ19" s="85"/>
      <c r="DA19" s="85"/>
      <c r="DB19" s="85"/>
      <c r="DC19" s="85"/>
      <c r="DD19" s="85"/>
      <c r="DE19" s="85"/>
      <c r="DF19" s="85"/>
      <c r="DG19" s="85"/>
      <c r="DH19" s="85"/>
      <c r="DI19" s="85"/>
      <c r="DJ19" s="85"/>
      <c r="DK19" s="85"/>
      <c r="DL19" s="85"/>
      <c r="DM19" s="85"/>
      <c r="DN19" s="85"/>
      <c r="DO19" s="85"/>
      <c r="DP19" s="85"/>
      <c r="DQ19" s="85"/>
      <c r="DR19" s="85"/>
      <c r="DS19" s="85"/>
      <c r="DT19" s="85"/>
      <c r="DU19" s="85"/>
      <c r="DV19" s="85"/>
      <c r="DW19" s="85"/>
      <c r="DX19" s="85"/>
      <c r="DY19" s="85"/>
      <c r="DZ19" s="85"/>
      <c r="EA19" s="85"/>
      <c r="EB19" s="85"/>
      <c r="EC19" s="85"/>
      <c r="ED19" s="85"/>
      <c r="EE19" s="85"/>
      <c r="EF19" s="85"/>
      <c r="EG19" s="85"/>
      <c r="EH19" s="85"/>
      <c r="EI19" s="85"/>
      <c r="EJ19" s="85"/>
      <c r="EK19" s="85"/>
      <c r="EL19" s="85"/>
      <c r="EM19" s="85"/>
      <c r="EN19" s="85"/>
      <c r="EO19" s="85"/>
      <c r="EP19" s="85"/>
      <c r="EQ19" s="85"/>
      <c r="ER19" s="85"/>
      <c r="ES19" s="85"/>
      <c r="ET19" s="85"/>
      <c r="EU19" s="85"/>
      <c r="EV19" s="85"/>
      <c r="EW19" s="85"/>
      <c r="EX19" s="85"/>
      <c r="EY19" s="85"/>
      <c r="EZ19" s="85"/>
      <c r="FA19" s="85"/>
      <c r="FB19" s="85"/>
      <c r="FC19" s="85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  <c r="IR19" s="85"/>
      <c r="IS19" s="85"/>
      <c r="IT19" s="85"/>
      <c r="IU19" s="85"/>
      <c r="IV19" s="85"/>
    </row>
    <row r="20" spans="1:256">
      <c r="A20" s="107">
        <v>7</v>
      </c>
      <c r="B20" s="103" t="s">
        <v>170</v>
      </c>
      <c r="C20" s="103">
        <v>2501</v>
      </c>
      <c r="D20" s="103" t="s">
        <v>171</v>
      </c>
      <c r="E20" s="103">
        <v>0</v>
      </c>
      <c r="F20" s="146">
        <v>3.9789999999999999E-2</v>
      </c>
      <c r="G20" s="129">
        <f t="shared" si="0"/>
        <v>0</v>
      </c>
      <c r="H20" s="103">
        <v>0</v>
      </c>
      <c r="I20" s="139">
        <v>8.9460999999999999E-2</v>
      </c>
      <c r="J20" s="131">
        <f t="shared" si="1"/>
        <v>0</v>
      </c>
      <c r="K20" s="140"/>
      <c r="L20" s="93"/>
      <c r="M20" s="144"/>
      <c r="N20" s="93"/>
      <c r="O20" s="122"/>
      <c r="P20" s="145"/>
      <c r="Q20" s="143"/>
      <c r="R20" s="143"/>
      <c r="S20" s="143"/>
      <c r="BE20" s="95"/>
      <c r="BF20" s="95"/>
      <c r="BG20" s="95"/>
      <c r="BH20" s="9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  <c r="IV20" s="85"/>
    </row>
    <row r="21" spans="1:256">
      <c r="A21" s="107">
        <v>8</v>
      </c>
      <c r="B21" s="103" t="s">
        <v>172</v>
      </c>
      <c r="C21" s="103" t="s">
        <v>173</v>
      </c>
      <c r="D21" s="103" t="s">
        <v>173</v>
      </c>
      <c r="E21" s="103">
        <v>0</v>
      </c>
      <c r="F21" s="146">
        <v>0</v>
      </c>
      <c r="G21" s="129">
        <f t="shared" si="0"/>
        <v>0</v>
      </c>
      <c r="H21" s="103">
        <v>0</v>
      </c>
      <c r="I21" s="139">
        <v>0.4</v>
      </c>
      <c r="J21" s="131">
        <f t="shared" si="1"/>
        <v>0</v>
      </c>
      <c r="K21" s="140"/>
      <c r="L21" s="93"/>
      <c r="M21" s="144"/>
      <c r="N21" s="93"/>
      <c r="O21" s="122"/>
      <c r="P21" s="145"/>
      <c r="Q21" s="143"/>
      <c r="R21" s="143"/>
      <c r="S21" s="143"/>
      <c r="BE21" s="95"/>
      <c r="BF21" s="95"/>
      <c r="BG21" s="95"/>
      <c r="BH21" s="9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  <c r="IV21" s="85"/>
    </row>
    <row r="22" spans="1:256">
      <c r="A22" s="107">
        <v>9</v>
      </c>
      <c r="B22" s="103" t="s">
        <v>174</v>
      </c>
      <c r="C22" s="103"/>
      <c r="D22" s="103"/>
      <c r="E22" s="103">
        <v>0</v>
      </c>
      <c r="F22" s="146">
        <v>1.4152E-2</v>
      </c>
      <c r="G22" s="129">
        <f t="shared" si="0"/>
        <v>0</v>
      </c>
      <c r="H22" s="103"/>
      <c r="I22" s="139"/>
      <c r="J22" s="131"/>
      <c r="K22" s="140"/>
      <c r="L22" s="93"/>
      <c r="M22" s="144"/>
      <c r="N22" s="93"/>
      <c r="O22" s="122"/>
      <c r="P22" s="145"/>
      <c r="Q22" s="143"/>
      <c r="R22" s="143"/>
      <c r="S22" s="143"/>
      <c r="BE22" s="95"/>
      <c r="BF22" s="95"/>
      <c r="BG22" s="95"/>
      <c r="BH22" s="9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  <c r="IV22" s="85"/>
    </row>
    <row r="23" spans="1:256">
      <c r="A23" s="107"/>
      <c r="B23" s="103"/>
      <c r="C23" s="103"/>
      <c r="D23" s="126"/>
      <c r="E23" s="103"/>
      <c r="F23" s="143"/>
      <c r="G23" s="129"/>
      <c r="H23" s="103"/>
      <c r="I23" s="147"/>
      <c r="J23" s="148"/>
      <c r="K23" s="149"/>
      <c r="L23" s="93"/>
      <c r="M23" s="144"/>
      <c r="N23" s="93"/>
      <c r="O23" s="122"/>
      <c r="P23" s="150"/>
      <c r="Q23" s="143"/>
      <c r="R23" s="143"/>
      <c r="S23" s="143"/>
      <c r="BE23" s="95"/>
      <c r="BF23" s="95"/>
      <c r="BG23" s="95"/>
      <c r="BH23" s="9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  <c r="IV23" s="85"/>
    </row>
    <row r="24" spans="1:256">
      <c r="A24" s="107">
        <v>10</v>
      </c>
      <c r="B24" s="103" t="s">
        <v>175</v>
      </c>
      <c r="C24" s="103"/>
      <c r="D24" s="103"/>
      <c r="E24" s="103">
        <f>SUM(E17:E22)</f>
        <v>0</v>
      </c>
      <c r="F24" s="103"/>
      <c r="G24" s="151">
        <f>SUM(G17:G22)</f>
        <v>0</v>
      </c>
      <c r="H24" s="103">
        <f>SUM(H17:H21)</f>
        <v>0</v>
      </c>
      <c r="I24" s="103"/>
      <c r="J24" s="131">
        <f>SUM(J17:J21)</f>
        <v>0</v>
      </c>
      <c r="K24" s="133"/>
      <c r="L24" s="93"/>
      <c r="M24" s="141"/>
      <c r="N24" s="93"/>
      <c r="O24" s="121"/>
      <c r="P24" s="152"/>
      <c r="Q24" s="143"/>
      <c r="R24" s="143"/>
      <c r="S24" s="143"/>
      <c r="BE24" s="95"/>
      <c r="BF24" s="95"/>
      <c r="BG24" s="95"/>
      <c r="BH24" s="9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  <c r="IV24" s="85"/>
    </row>
    <row r="25" spans="1:256">
      <c r="A25" s="107"/>
      <c r="B25" s="103"/>
      <c r="C25" s="103"/>
      <c r="D25" s="103"/>
      <c r="E25" s="103"/>
      <c r="F25" s="103"/>
      <c r="G25" s="103"/>
      <c r="H25" s="103"/>
      <c r="I25" s="103"/>
      <c r="J25" s="124"/>
      <c r="L25" s="93"/>
      <c r="M25" s="93"/>
      <c r="N25" s="93"/>
      <c r="O25" s="121"/>
      <c r="P25" s="153"/>
      <c r="Q25" s="154"/>
      <c r="R25" s="154"/>
      <c r="S25" s="154"/>
      <c r="BE25" s="95"/>
      <c r="BF25" s="95"/>
      <c r="BG25" s="95"/>
      <c r="BH25" s="9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  <c r="IV25" s="85"/>
    </row>
    <row r="26" spans="1:256">
      <c r="A26" s="107">
        <v>11</v>
      </c>
      <c r="B26" s="103" t="s">
        <v>176</v>
      </c>
      <c r="C26" s="103"/>
      <c r="D26" s="103"/>
      <c r="E26" s="103">
        <v>0</v>
      </c>
      <c r="F26" s="146">
        <v>9.51</v>
      </c>
      <c r="G26" s="129">
        <f t="shared" ref="G26" si="2">E26*F26</f>
        <v>0</v>
      </c>
      <c r="H26" s="103"/>
      <c r="I26" s="103"/>
      <c r="J26" s="124"/>
      <c r="L26" s="93"/>
      <c r="M26" s="93"/>
      <c r="N26" s="93"/>
      <c r="O26" s="121"/>
      <c r="P26" s="153"/>
      <c r="Q26" s="154"/>
      <c r="R26" s="154"/>
      <c r="S26" s="154"/>
      <c r="BE26" s="95"/>
      <c r="BF26" s="95"/>
      <c r="BG26" s="95"/>
      <c r="BH26" s="9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  <c r="IV26" s="85"/>
    </row>
    <row r="27" spans="1:256">
      <c r="A27" s="107"/>
      <c r="B27" s="103"/>
      <c r="C27" s="103"/>
      <c r="D27" s="103"/>
      <c r="E27" s="103"/>
      <c r="F27" s="103"/>
      <c r="G27" s="103"/>
      <c r="H27" s="103"/>
      <c r="I27" s="103"/>
      <c r="J27" s="124"/>
      <c r="L27" s="93"/>
      <c r="M27" s="93"/>
      <c r="N27" s="93"/>
      <c r="O27" s="121"/>
      <c r="P27" s="153"/>
      <c r="Q27" s="154"/>
      <c r="R27" s="154"/>
      <c r="S27" s="154"/>
      <c r="BE27" s="95"/>
      <c r="BF27" s="95"/>
      <c r="BG27" s="95"/>
      <c r="BH27" s="9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  <c r="IV27" s="85"/>
    </row>
    <row r="28" spans="1:256" ht="15.75">
      <c r="A28" s="107">
        <v>12</v>
      </c>
      <c r="B28" s="103" t="s">
        <v>177</v>
      </c>
      <c r="C28" s="103"/>
      <c r="D28" s="103"/>
      <c r="E28" s="103"/>
      <c r="F28" s="129"/>
      <c r="G28" s="129">
        <v>0</v>
      </c>
      <c r="H28" s="103"/>
      <c r="I28" s="155"/>
      <c r="J28" s="131">
        <v>0</v>
      </c>
      <c r="K28" s="156"/>
      <c r="L28" s="157"/>
      <c r="M28" s="141"/>
      <c r="N28" s="113"/>
      <c r="O28" s="121"/>
      <c r="P28" s="158"/>
      <c r="Q28" s="159"/>
      <c r="BE28" s="95"/>
      <c r="BF28" s="95"/>
      <c r="BG28" s="95"/>
      <c r="BH28" s="9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  <c r="IV28" s="85"/>
    </row>
    <row r="29" spans="1:256" ht="15.75">
      <c r="A29" s="107"/>
      <c r="B29" s="103"/>
      <c r="C29" s="103"/>
      <c r="D29" s="103"/>
      <c r="E29" s="103"/>
      <c r="F29" s="103"/>
      <c r="G29" s="103"/>
      <c r="H29" s="103"/>
      <c r="I29" s="103"/>
      <c r="J29" s="124"/>
      <c r="K29" s="151"/>
      <c r="L29" s="160"/>
      <c r="M29" s="93"/>
      <c r="N29" s="93"/>
      <c r="O29" s="121"/>
      <c r="P29" s="93"/>
      <c r="BE29" s="95"/>
      <c r="BF29" s="95"/>
      <c r="BG29" s="95"/>
      <c r="BH29" s="9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  <c r="IV29" s="85"/>
    </row>
    <row r="30" spans="1:256">
      <c r="A30" s="107">
        <v>13</v>
      </c>
      <c r="B30" s="103" t="s">
        <v>178</v>
      </c>
      <c r="C30" s="103"/>
      <c r="D30" s="103"/>
      <c r="E30" s="103"/>
      <c r="F30" s="103"/>
      <c r="G30" s="151">
        <f>G14+G24+G28+G26</f>
        <v>0</v>
      </c>
      <c r="H30" s="103"/>
      <c r="I30" s="103"/>
      <c r="J30" s="131">
        <f>J14+J24+J28+J26</f>
        <v>0</v>
      </c>
      <c r="K30" s="97"/>
      <c r="L30" s="153"/>
      <c r="M30" s="141"/>
      <c r="N30" s="93"/>
      <c r="O30" s="121"/>
      <c r="P30" s="93"/>
      <c r="BE30" s="95"/>
      <c r="BF30" s="95"/>
      <c r="BG30" s="95"/>
      <c r="BH30" s="9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  <c r="IV30" s="85"/>
    </row>
    <row r="31" spans="1:256">
      <c r="A31" s="107"/>
      <c r="B31" s="103"/>
      <c r="C31" s="103"/>
      <c r="D31" s="103"/>
      <c r="E31" s="103"/>
      <c r="F31" s="103"/>
      <c r="G31" s="103"/>
      <c r="H31" s="97"/>
      <c r="I31" s="103"/>
      <c r="J31" s="124"/>
      <c r="K31" s="129"/>
      <c r="L31" s="153"/>
      <c r="M31" s="93"/>
      <c r="N31" s="93"/>
      <c r="O31" s="121"/>
      <c r="P31" s="93"/>
      <c r="BE31" s="95"/>
      <c r="BF31" s="95"/>
      <c r="BG31" s="95"/>
      <c r="BH31" s="9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  <c r="IV31" s="85"/>
    </row>
    <row r="32" spans="1:256">
      <c r="A32" s="161">
        <v>14</v>
      </c>
      <c r="B32" s="162" t="s">
        <v>179</v>
      </c>
      <c r="C32" s="122"/>
      <c r="D32" s="122"/>
      <c r="E32" s="122"/>
      <c r="F32" s="122"/>
      <c r="G32" s="163">
        <v>1</v>
      </c>
      <c r="H32" s="122"/>
      <c r="I32" s="122"/>
      <c r="J32" s="164">
        <f>G32</f>
        <v>1</v>
      </c>
      <c r="K32" s="165"/>
      <c r="L32" s="153"/>
      <c r="M32" s="166"/>
      <c r="N32" s="93"/>
      <c r="O32" s="121"/>
      <c r="P32" s="93"/>
      <c r="BB32" s="100"/>
      <c r="BE32" s="95"/>
      <c r="BF32" s="95"/>
      <c r="BG32" s="95"/>
      <c r="BH32" s="9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  <c r="IV32" s="85"/>
    </row>
    <row r="33" spans="1:256">
      <c r="A33" s="107"/>
      <c r="B33" s="103"/>
      <c r="C33" s="103"/>
      <c r="D33" s="103"/>
      <c r="E33" s="103"/>
      <c r="F33" s="103"/>
      <c r="G33" s="103"/>
      <c r="H33" s="103"/>
      <c r="I33" s="103"/>
      <c r="J33" s="124"/>
      <c r="K33" s="97"/>
      <c r="L33" s="153"/>
      <c r="M33" s="93"/>
      <c r="N33" s="93"/>
      <c r="O33" s="121"/>
      <c r="P33" s="167"/>
      <c r="Q33" s="168"/>
      <c r="BE33" s="95"/>
      <c r="BF33" s="95"/>
      <c r="BG33" s="95"/>
      <c r="BH33" s="9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  <c r="IV33" s="85"/>
    </row>
    <row r="34" spans="1:256" ht="15.75">
      <c r="A34" s="107">
        <v>15</v>
      </c>
      <c r="B34" s="103" t="s">
        <v>180</v>
      </c>
      <c r="C34" s="103"/>
      <c r="D34" s="103"/>
      <c r="E34" s="103"/>
      <c r="F34" s="103"/>
      <c r="G34" s="151">
        <f>G30*G32</f>
        <v>0</v>
      </c>
      <c r="H34" s="103"/>
      <c r="I34" s="169"/>
      <c r="J34" s="131">
        <f>J30*J32</f>
        <v>0</v>
      </c>
      <c r="K34" s="97"/>
      <c r="L34" s="153"/>
      <c r="M34" s="133"/>
      <c r="N34" s="93"/>
      <c r="O34" s="121"/>
      <c r="P34" s="93"/>
      <c r="Q34" s="170"/>
      <c r="R34" s="170"/>
      <c r="BE34" s="95"/>
      <c r="BF34" s="95"/>
      <c r="BG34" s="95"/>
      <c r="BH34" s="9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  <c r="IU34" s="85"/>
      <c r="IV34" s="85"/>
    </row>
    <row r="35" spans="1:256">
      <c r="A35" s="107"/>
      <c r="B35" s="103"/>
      <c r="C35" s="103"/>
      <c r="D35" s="103"/>
      <c r="E35" s="103"/>
      <c r="F35" s="103"/>
      <c r="G35" s="171" t="s">
        <v>181</v>
      </c>
      <c r="H35" s="103"/>
      <c r="I35" s="103"/>
      <c r="J35" s="172" t="s">
        <v>181</v>
      </c>
      <c r="K35" s="97"/>
      <c r="L35" s="173"/>
      <c r="M35" s="174"/>
      <c r="N35" s="93"/>
      <c r="O35" s="121"/>
      <c r="P35" s="103"/>
      <c r="Q35" s="170"/>
      <c r="R35" s="170"/>
      <c r="BE35" s="95"/>
      <c r="BF35" s="95"/>
      <c r="BG35" s="95"/>
      <c r="BH35" s="9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85"/>
      <c r="HK35" s="85"/>
      <c r="HL35" s="85"/>
      <c r="HM35" s="85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85"/>
      <c r="HY35" s="85"/>
      <c r="HZ35" s="85"/>
      <c r="IA35" s="85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5"/>
      <c r="IM35" s="85"/>
      <c r="IN35" s="85"/>
      <c r="IO35" s="85"/>
      <c r="IP35" s="85"/>
      <c r="IQ35" s="85"/>
      <c r="IR35" s="85"/>
      <c r="IS35" s="85"/>
      <c r="IT35" s="85"/>
      <c r="IU35" s="85"/>
      <c r="IV35" s="85"/>
    </row>
    <row r="36" spans="1:256" ht="15.75">
      <c r="A36" s="107">
        <v>16</v>
      </c>
      <c r="B36" s="103" t="s">
        <v>182</v>
      </c>
      <c r="C36" s="103"/>
      <c r="D36" s="103"/>
      <c r="E36" s="103"/>
      <c r="F36" s="103"/>
      <c r="G36" s="103"/>
      <c r="H36" s="103"/>
      <c r="I36" s="103"/>
      <c r="J36" s="131">
        <f>J34-G34</f>
        <v>0</v>
      </c>
      <c r="K36" s="156"/>
      <c r="L36" s="173"/>
      <c r="M36" s="141"/>
      <c r="N36" s="93"/>
      <c r="O36" s="121"/>
      <c r="P36" s="103"/>
      <c r="Q36" s="170"/>
      <c r="R36" s="170"/>
      <c r="BE36" s="95"/>
      <c r="BF36" s="95"/>
      <c r="BG36" s="95"/>
      <c r="BH36" s="95"/>
      <c r="BI36" s="85"/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85"/>
      <c r="HK36" s="85"/>
      <c r="HL36" s="85"/>
      <c r="HM36" s="85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85"/>
      <c r="HY36" s="85"/>
      <c r="HZ36" s="85"/>
      <c r="IA36" s="85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5"/>
      <c r="IM36" s="85"/>
      <c r="IN36" s="85"/>
      <c r="IO36" s="85"/>
      <c r="IP36" s="85"/>
      <c r="IQ36" s="85"/>
      <c r="IR36" s="85"/>
      <c r="IS36" s="85"/>
      <c r="IT36" s="85"/>
      <c r="IU36" s="85"/>
      <c r="IV36" s="85"/>
    </row>
    <row r="37" spans="1:256">
      <c r="A37" s="107"/>
      <c r="B37" s="103"/>
      <c r="C37" s="103"/>
      <c r="D37" s="103"/>
      <c r="E37" s="103"/>
      <c r="F37" s="103"/>
      <c r="G37" s="103"/>
      <c r="H37" s="103"/>
      <c r="I37" s="103"/>
      <c r="J37" s="172" t="s">
        <v>181</v>
      </c>
      <c r="K37" s="151"/>
      <c r="L37" s="173"/>
      <c r="M37" s="174"/>
      <c r="N37" s="93"/>
      <c r="O37" s="121"/>
      <c r="P37" s="103"/>
      <c r="Q37" s="170"/>
      <c r="R37" s="170"/>
      <c r="BE37" s="95"/>
      <c r="BF37" s="95"/>
      <c r="BG37" s="95"/>
      <c r="BH37" s="9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85"/>
      <c r="CS37" s="85"/>
      <c r="CT37" s="85"/>
      <c r="CU37" s="85"/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85"/>
      <c r="DY37" s="85"/>
      <c r="DZ37" s="85"/>
      <c r="EA37" s="85"/>
      <c r="EB37" s="85"/>
      <c r="EC37" s="85"/>
      <c r="ED37" s="85"/>
      <c r="EE37" s="85"/>
      <c r="EF37" s="85"/>
      <c r="EG37" s="85"/>
      <c r="EH37" s="85"/>
      <c r="EI37" s="85"/>
      <c r="EJ37" s="85"/>
      <c r="EK37" s="85"/>
      <c r="EL37" s="85"/>
      <c r="EM37" s="85"/>
      <c r="EN37" s="85"/>
      <c r="EO37" s="85"/>
      <c r="EP37" s="85"/>
      <c r="EQ37" s="85"/>
      <c r="ER37" s="85"/>
      <c r="ES37" s="85"/>
      <c r="ET37" s="85"/>
      <c r="EU37" s="85"/>
      <c r="EV37" s="85"/>
      <c r="EW37" s="85"/>
      <c r="EX37" s="85"/>
      <c r="EY37" s="85"/>
      <c r="EZ37" s="85"/>
      <c r="FA37" s="85"/>
      <c r="FB37" s="85"/>
      <c r="FC37" s="85"/>
      <c r="FD37" s="85"/>
      <c r="FE37" s="85"/>
      <c r="FF37" s="85"/>
      <c r="FG37" s="85"/>
      <c r="FH37" s="85"/>
      <c r="FI37" s="85"/>
      <c r="FJ37" s="85"/>
      <c r="FK37" s="85"/>
      <c r="FL37" s="85"/>
      <c r="FM37" s="85"/>
      <c r="FN37" s="85"/>
      <c r="FO37" s="85"/>
      <c r="FP37" s="85"/>
      <c r="FQ37" s="85"/>
      <c r="FR37" s="85"/>
      <c r="FS37" s="85"/>
      <c r="FT37" s="85"/>
      <c r="FU37" s="85"/>
      <c r="FV37" s="85"/>
      <c r="FW37" s="85"/>
      <c r="FX37" s="85"/>
      <c r="FY37" s="85"/>
      <c r="FZ37" s="85"/>
      <c r="GA37" s="85"/>
      <c r="GB37" s="85"/>
      <c r="GC37" s="85"/>
      <c r="GD37" s="85"/>
      <c r="GE37" s="85"/>
      <c r="GF37" s="85"/>
      <c r="GG37" s="85"/>
      <c r="GH37" s="85"/>
      <c r="GI37" s="85"/>
      <c r="GJ37" s="85"/>
      <c r="GK37" s="85"/>
      <c r="GL37" s="85"/>
      <c r="GM37" s="85"/>
      <c r="GN37" s="85"/>
      <c r="GO37" s="85"/>
      <c r="GP37" s="85"/>
      <c r="GQ37" s="85"/>
      <c r="GR37" s="85"/>
      <c r="GS37" s="85"/>
      <c r="GT37" s="85"/>
      <c r="GU37" s="85"/>
      <c r="GV37" s="85"/>
      <c r="GW37" s="85"/>
      <c r="GX37" s="85"/>
      <c r="GY37" s="85"/>
      <c r="GZ37" s="85"/>
      <c r="HA37" s="85"/>
      <c r="HB37" s="85"/>
      <c r="HC37" s="85"/>
      <c r="HD37" s="85"/>
      <c r="HE37" s="85"/>
      <c r="HF37" s="85"/>
      <c r="HG37" s="85"/>
      <c r="HH37" s="85"/>
      <c r="HI37" s="85"/>
      <c r="HJ37" s="85"/>
      <c r="HK37" s="85"/>
      <c r="HL37" s="85"/>
      <c r="HM37" s="85"/>
      <c r="HN37" s="85"/>
      <c r="HO37" s="85"/>
      <c r="HP37" s="85"/>
      <c r="HQ37" s="85"/>
      <c r="HR37" s="85"/>
      <c r="HS37" s="85"/>
      <c r="HT37" s="85"/>
      <c r="HU37" s="85"/>
      <c r="HV37" s="85"/>
      <c r="HW37" s="85"/>
      <c r="HX37" s="85"/>
      <c r="HY37" s="85"/>
      <c r="HZ37" s="85"/>
      <c r="IA37" s="85"/>
      <c r="IB37" s="85"/>
      <c r="IC37" s="85"/>
      <c r="ID37" s="85"/>
      <c r="IE37" s="85"/>
      <c r="IF37" s="85"/>
      <c r="IG37" s="85"/>
      <c r="IH37" s="85"/>
      <c r="II37" s="85"/>
      <c r="IJ37" s="85"/>
      <c r="IK37" s="85"/>
      <c r="IL37" s="85"/>
      <c r="IM37" s="85"/>
      <c r="IN37" s="85"/>
      <c r="IO37" s="85"/>
      <c r="IP37" s="85"/>
      <c r="IQ37" s="85"/>
      <c r="IR37" s="85"/>
      <c r="IS37" s="85"/>
      <c r="IT37" s="85"/>
      <c r="IU37" s="85"/>
      <c r="IV37" s="85"/>
    </row>
    <row r="38" spans="1:256">
      <c r="A38" s="107">
        <v>17</v>
      </c>
      <c r="B38" s="103" t="s">
        <v>183</v>
      </c>
      <c r="C38" s="103"/>
      <c r="D38" s="103"/>
      <c r="E38" s="103"/>
      <c r="F38" s="103"/>
      <c r="G38" s="103"/>
      <c r="H38" s="103"/>
      <c r="I38" s="103"/>
      <c r="J38" s="195" t="s">
        <v>197</v>
      </c>
      <c r="K38" s="151"/>
      <c r="L38" s="173"/>
      <c r="M38" s="175"/>
      <c r="N38" s="93"/>
      <c r="O38" s="121"/>
      <c r="P38" s="103"/>
      <c r="BE38" s="95"/>
      <c r="BF38" s="95"/>
      <c r="BG38" s="95"/>
      <c r="BH38" s="9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85"/>
      <c r="CS38" s="85"/>
      <c r="CT38" s="85"/>
      <c r="CU38" s="85"/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85"/>
      <c r="DY38" s="85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5"/>
      <c r="EL38" s="85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5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5"/>
      <c r="HN38" s="85"/>
      <c r="HO38" s="85"/>
      <c r="HP38" s="85"/>
      <c r="HQ38" s="85"/>
      <c r="HR38" s="85"/>
      <c r="HS38" s="85"/>
      <c r="HT38" s="85"/>
      <c r="HU38" s="85"/>
      <c r="HV38" s="85"/>
      <c r="HW38" s="85"/>
      <c r="HX38" s="85"/>
      <c r="HY38" s="85"/>
      <c r="HZ38" s="85"/>
      <c r="IA38" s="85"/>
      <c r="IB38" s="85"/>
      <c r="IC38" s="85"/>
      <c r="ID38" s="85"/>
      <c r="IE38" s="85"/>
      <c r="IF38" s="85"/>
      <c r="IG38" s="85"/>
      <c r="IH38" s="85"/>
      <c r="II38" s="85"/>
      <c r="IJ38" s="85"/>
      <c r="IK38" s="85"/>
      <c r="IL38" s="85"/>
      <c r="IM38" s="85"/>
      <c r="IN38" s="85"/>
      <c r="IO38" s="85"/>
      <c r="IP38" s="85"/>
      <c r="IQ38" s="85"/>
      <c r="IR38" s="85"/>
      <c r="IS38" s="85"/>
      <c r="IT38" s="85"/>
      <c r="IU38" s="85"/>
      <c r="IV38" s="85"/>
    </row>
    <row r="39" spans="1:256" ht="15.75" thickBot="1">
      <c r="A39" s="176"/>
      <c r="B39" s="177"/>
      <c r="C39" s="177"/>
      <c r="D39" s="177"/>
      <c r="E39" s="177"/>
      <c r="F39" s="177"/>
      <c r="G39" s="177"/>
      <c r="H39" s="177"/>
      <c r="I39" s="177"/>
      <c r="J39" s="178" t="s">
        <v>181</v>
      </c>
      <c r="K39" s="97"/>
      <c r="L39" s="103"/>
      <c r="M39" s="179"/>
      <c r="O39" s="97"/>
      <c r="P39" s="103"/>
      <c r="BE39" s="95"/>
      <c r="BF39" s="95"/>
      <c r="BG39" s="95"/>
      <c r="BH39" s="9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  <c r="IV39" s="85"/>
    </row>
    <row r="40" spans="1:256" ht="15.75">
      <c r="A40" s="100"/>
      <c r="K40" s="156"/>
      <c r="L40" s="180"/>
      <c r="O40" s="97"/>
      <c r="P40" s="103"/>
      <c r="BE40" s="95"/>
      <c r="BF40" s="95"/>
      <c r="BG40" s="95"/>
      <c r="BH40" s="9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  <c r="IV40" s="85"/>
    </row>
    <row r="41" spans="1:256">
      <c r="A41" s="100"/>
      <c r="J41" s="181"/>
      <c r="K41" s="182"/>
      <c r="L41" s="103"/>
      <c r="O41" s="97"/>
      <c r="P41" s="103"/>
      <c r="BE41" s="95"/>
      <c r="BF41" s="95"/>
      <c r="BG41" s="95"/>
      <c r="BH41" s="9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  <c r="IV41" s="85"/>
    </row>
    <row r="42" spans="1:256">
      <c r="A42" s="100"/>
      <c r="J42" s="183"/>
      <c r="K42" s="97"/>
      <c r="L42" s="103"/>
      <c r="O42" s="97"/>
      <c r="Q42" s="184"/>
      <c r="R42" s="170"/>
      <c r="BE42" s="95"/>
      <c r="BF42" s="95"/>
      <c r="BG42" s="95"/>
      <c r="BH42" s="9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  <c r="IV42" s="85"/>
    </row>
    <row r="43" spans="1:256">
      <c r="A43" s="100"/>
      <c r="B43" s="85"/>
      <c r="K43" s="103"/>
      <c r="L43" s="103"/>
      <c r="O43" s="97"/>
      <c r="Q43" s="184"/>
      <c r="R43" s="170"/>
      <c r="BE43" s="95"/>
      <c r="BF43" s="95"/>
      <c r="BG43" s="95"/>
      <c r="BH43" s="9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5"/>
      <c r="GI43" s="85"/>
      <c r="GJ43" s="85"/>
      <c r="GK43" s="85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85"/>
      <c r="GW43" s="85"/>
      <c r="GX43" s="85"/>
      <c r="GY43" s="85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85"/>
      <c r="HK43" s="85"/>
      <c r="HL43" s="85"/>
      <c r="HM43" s="85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5"/>
      <c r="HY43" s="85"/>
      <c r="HZ43" s="85"/>
      <c r="IA43" s="85"/>
      <c r="IB43" s="85"/>
      <c r="IC43" s="85"/>
      <c r="ID43" s="85"/>
      <c r="IE43" s="85"/>
      <c r="IF43" s="85"/>
      <c r="IG43" s="85"/>
      <c r="IH43" s="85"/>
      <c r="II43" s="85"/>
      <c r="IJ43" s="85"/>
      <c r="IK43" s="85"/>
      <c r="IL43" s="85"/>
      <c r="IM43" s="85"/>
      <c r="IN43" s="85"/>
      <c r="IO43" s="85"/>
      <c r="IP43" s="85"/>
      <c r="IQ43" s="85"/>
      <c r="IR43" s="85"/>
      <c r="IS43" s="85"/>
      <c r="IT43" s="85"/>
      <c r="IU43" s="85"/>
      <c r="IV43" s="85"/>
    </row>
    <row r="44" spans="1:256">
      <c r="A44" s="100"/>
      <c r="J44" s="140"/>
      <c r="K44" s="103"/>
      <c r="L44" s="103"/>
      <c r="O44" s="97"/>
      <c r="Q44" s="184"/>
      <c r="R44" s="170"/>
      <c r="BE44" s="95"/>
      <c r="BF44" s="95"/>
      <c r="BG44" s="95"/>
      <c r="BH44" s="9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  <c r="IV44" s="85"/>
    </row>
    <row r="45" spans="1:256">
      <c r="A45" s="100"/>
      <c r="J45" s="140"/>
      <c r="K45" s="103"/>
      <c r="L45" s="103"/>
      <c r="O45" s="97"/>
      <c r="Q45" s="184"/>
      <c r="R45" s="170"/>
      <c r="BE45" s="95"/>
      <c r="BF45" s="95"/>
      <c r="BG45" s="95"/>
      <c r="BH45" s="9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  <c r="IV45" s="85"/>
    </row>
    <row r="46" spans="1:256">
      <c r="A46" s="100"/>
      <c r="K46" s="103"/>
      <c r="L46" s="103"/>
      <c r="O46" s="97"/>
      <c r="BE46" s="95"/>
      <c r="BF46" s="95"/>
      <c r="BG46" s="95"/>
      <c r="BH46" s="9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  <c r="IV46" s="85"/>
    </row>
    <row r="47" spans="1:256">
      <c r="A47" s="100"/>
      <c r="C47" s="94"/>
      <c r="K47" s="103"/>
      <c r="L47" s="103"/>
      <c r="O47" s="97"/>
      <c r="BE47" s="95"/>
      <c r="BF47" s="95"/>
      <c r="BG47" s="95"/>
      <c r="BH47" s="9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  <c r="IV47" s="85"/>
    </row>
    <row r="48" spans="1:256">
      <c r="A48" s="100"/>
      <c r="I48" s="103"/>
      <c r="J48" s="103"/>
      <c r="K48" s="97"/>
      <c r="L48" s="97"/>
      <c r="O48" s="97"/>
      <c r="BE48" s="95"/>
      <c r="BF48" s="95"/>
      <c r="BG48" s="95"/>
      <c r="BH48" s="9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  <c r="IV48" s="85"/>
    </row>
    <row r="49" spans="1:256">
      <c r="A49" s="100"/>
      <c r="B49" s="94"/>
      <c r="K49" s="97"/>
      <c r="L49" s="97"/>
      <c r="M49" s="100"/>
      <c r="BE49" s="95"/>
      <c r="BF49" s="95"/>
      <c r="BG49" s="95"/>
      <c r="BH49" s="9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  <c r="IV49" s="85"/>
    </row>
    <row r="50" spans="1:256">
      <c r="A50" s="100"/>
      <c r="B50" s="94"/>
      <c r="C50" s="100"/>
      <c r="D50" s="100"/>
      <c r="E50" s="100"/>
      <c r="F50" s="100"/>
      <c r="G50" s="100"/>
      <c r="H50" s="100"/>
      <c r="I50" s="100"/>
      <c r="J50" s="100"/>
      <c r="K50" s="97"/>
      <c r="L50" s="97"/>
      <c r="BE50" s="95"/>
      <c r="BF50" s="95"/>
      <c r="BG50" s="95"/>
      <c r="BH50" s="9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  <c r="IV50" s="85"/>
    </row>
    <row r="51" spans="1:256">
      <c r="B51" s="94"/>
      <c r="BE51" s="95"/>
      <c r="BF51" s="95"/>
      <c r="BG51" s="95"/>
      <c r="BH51" s="9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  <c r="IV51" s="85"/>
    </row>
    <row r="52" spans="1:256">
      <c r="B52" s="94"/>
      <c r="BB52" s="100"/>
      <c r="BE52" s="95"/>
      <c r="BF52" s="95"/>
      <c r="BG52" s="95"/>
      <c r="BH52" s="9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  <c r="IV52" s="85"/>
    </row>
    <row r="53" spans="1:256">
      <c r="B53" s="94"/>
      <c r="BE53" s="95"/>
      <c r="BF53" s="95"/>
      <c r="BG53" s="95"/>
      <c r="BH53" s="9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  <c r="IV53" s="85"/>
    </row>
    <row r="54" spans="1:256">
      <c r="B54" s="94"/>
      <c r="BE54" s="95"/>
      <c r="BF54" s="95"/>
      <c r="BG54" s="95"/>
      <c r="BH54" s="9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  <c r="IV54" s="85"/>
    </row>
    <row r="55" spans="1:256">
      <c r="B55" s="94"/>
      <c r="BE55" s="95"/>
      <c r="BF55" s="95"/>
      <c r="BG55" s="95"/>
      <c r="BH55" s="9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  <c r="IV55" s="85"/>
    </row>
    <row r="56" spans="1:256">
      <c r="B56" s="94"/>
      <c r="BE56" s="95"/>
      <c r="BF56" s="95"/>
      <c r="BG56" s="95"/>
      <c r="BH56" s="9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  <c r="IV56" s="85"/>
    </row>
    <row r="57" spans="1:256">
      <c r="B57" s="94"/>
      <c r="C57" s="94"/>
      <c r="D57" s="185"/>
      <c r="F57" s="185"/>
      <c r="H57" s="185"/>
      <c r="BE57" s="95"/>
      <c r="BF57" s="95"/>
      <c r="BG57" s="95"/>
      <c r="BH57" s="9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  <c r="IV57" s="85"/>
    </row>
    <row r="58" spans="1:256">
      <c r="B58" s="94"/>
      <c r="F58" s="132"/>
      <c r="H58" s="132"/>
      <c r="BE58" s="95"/>
      <c r="BF58" s="95"/>
      <c r="BG58" s="95"/>
      <c r="BH58" s="9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  <c r="IV58" s="85"/>
    </row>
    <row r="59" spans="1:256">
      <c r="B59" s="94"/>
      <c r="D59" s="185"/>
      <c r="F59" s="185"/>
      <c r="H59" s="185"/>
      <c r="J59" s="185"/>
      <c r="BE59" s="95"/>
      <c r="BF59" s="95"/>
      <c r="BG59" s="95"/>
      <c r="BH59" s="9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  <c r="IV59" s="85"/>
    </row>
    <row r="60" spans="1:256">
      <c r="B60" s="94"/>
      <c r="F60" s="113"/>
      <c r="H60" s="113"/>
      <c r="J60" s="113"/>
      <c r="BE60" s="95"/>
      <c r="BF60" s="95"/>
      <c r="BG60" s="95"/>
      <c r="BH60" s="9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</row>
    <row r="61" spans="1:256">
      <c r="B61" s="94"/>
      <c r="F61" s="113"/>
      <c r="H61" s="113"/>
      <c r="J61" s="113"/>
      <c r="BE61" s="95"/>
      <c r="BF61" s="95"/>
      <c r="BG61" s="95"/>
      <c r="BH61" s="9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  <c r="IV61" s="85"/>
    </row>
    <row r="62" spans="1:256">
      <c r="B62" s="94"/>
      <c r="BE62" s="95"/>
      <c r="BF62" s="95"/>
      <c r="BG62" s="95"/>
      <c r="BH62" s="9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  <c r="IV62" s="85"/>
    </row>
    <row r="63" spans="1:256">
      <c r="B63" s="94"/>
      <c r="D63" s="113"/>
      <c r="E63" s="133"/>
      <c r="F63" s="113"/>
      <c r="G63" s="133"/>
      <c r="H63" s="113"/>
      <c r="I63" s="133"/>
      <c r="J63" s="113"/>
      <c r="K63" s="133"/>
      <c r="BE63" s="95"/>
      <c r="BF63" s="95"/>
      <c r="BG63" s="95"/>
      <c r="BH63" s="9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  <c r="IV63" s="85"/>
    </row>
    <row r="64" spans="1:256">
      <c r="B64" s="94"/>
      <c r="C64" s="94"/>
      <c r="F64" s="113"/>
      <c r="G64" s="100"/>
      <c r="H64" s="113"/>
      <c r="I64" s="100"/>
      <c r="J64" s="113"/>
      <c r="K64" s="100"/>
      <c r="BE64" s="95"/>
      <c r="BF64" s="95"/>
      <c r="BG64" s="95"/>
      <c r="BH64" s="9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  <c r="IV64" s="85"/>
    </row>
    <row r="65" spans="1:256">
      <c r="A65" s="85"/>
      <c r="B65" s="94"/>
      <c r="F65" s="113"/>
      <c r="G65" s="100"/>
      <c r="H65" s="113"/>
      <c r="I65" s="100"/>
      <c r="J65" s="113"/>
      <c r="K65" s="100"/>
      <c r="BE65" s="95"/>
      <c r="BF65" s="95"/>
      <c r="BG65" s="95"/>
      <c r="BH65" s="9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  <c r="IV65" s="85"/>
    </row>
    <row r="66" spans="1:256">
      <c r="A66" s="85"/>
      <c r="H66" s="100"/>
      <c r="I66" s="133"/>
      <c r="J66" s="100"/>
      <c r="K66" s="133"/>
      <c r="BE66" s="95"/>
      <c r="BF66" s="95"/>
      <c r="BG66" s="95"/>
      <c r="BH66" s="9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85"/>
      <c r="FR66" s="85"/>
      <c r="FS66" s="85"/>
      <c r="FT66" s="85"/>
      <c r="FU66" s="85"/>
      <c r="FV66" s="85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  <c r="IT66" s="85"/>
      <c r="IU66" s="85"/>
      <c r="IV66" s="85"/>
    </row>
    <row r="67" spans="1:256">
      <c r="A67" s="85"/>
      <c r="AA67" s="181"/>
      <c r="AB67" s="181"/>
      <c r="AC67" s="181"/>
      <c r="AD67" s="181"/>
      <c r="AE67" s="181"/>
      <c r="BE67" s="95"/>
      <c r="BF67" s="95"/>
      <c r="BG67" s="95"/>
      <c r="BH67" s="9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  <c r="IV67" s="85"/>
    </row>
    <row r="68" spans="1:256">
      <c r="A68" s="85"/>
      <c r="AA68" s="181"/>
      <c r="AB68" s="181"/>
      <c r="AC68" s="181"/>
      <c r="AD68" s="181"/>
      <c r="AE68" s="181"/>
      <c r="BE68" s="95"/>
      <c r="BF68" s="95"/>
      <c r="BG68" s="95"/>
      <c r="BH68" s="9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  <c r="IV68" s="85"/>
    </row>
    <row r="69" spans="1:256">
      <c r="A69" s="85"/>
      <c r="AA69" s="181"/>
      <c r="AB69" s="181"/>
      <c r="AC69" s="181"/>
      <c r="AD69" s="181"/>
      <c r="AE69" s="181"/>
      <c r="BE69" s="95"/>
      <c r="BF69" s="95"/>
      <c r="BG69" s="95"/>
      <c r="BH69" s="9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  <c r="IV69" s="85"/>
    </row>
    <row r="70" spans="1:256">
      <c r="A70" s="85"/>
      <c r="H70" s="132"/>
      <c r="I70" s="132"/>
      <c r="J70" s="132"/>
      <c r="K70" s="95"/>
      <c r="AA70" s="181"/>
      <c r="AB70" s="181"/>
      <c r="AC70" s="181"/>
      <c r="AD70" s="181"/>
      <c r="AE70" s="181"/>
      <c r="BE70" s="95"/>
      <c r="BF70" s="95"/>
      <c r="BG70" s="95"/>
      <c r="BH70" s="9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  <c r="IV70" s="85"/>
    </row>
    <row r="71" spans="1:256">
      <c r="A71" s="85"/>
      <c r="J71" s="95"/>
      <c r="K71" s="95"/>
      <c r="AA71" s="181"/>
      <c r="AB71" s="181"/>
      <c r="AC71" s="181"/>
      <c r="AD71" s="181"/>
      <c r="AE71" s="181"/>
      <c r="BE71" s="95"/>
      <c r="BF71" s="95"/>
      <c r="BG71" s="95"/>
      <c r="BH71" s="9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  <c r="IV71" s="85"/>
    </row>
    <row r="72" spans="1:256">
      <c r="A72" s="85"/>
      <c r="J72" s="95"/>
      <c r="K72" s="95"/>
      <c r="AA72" s="181"/>
      <c r="AB72" s="181"/>
      <c r="AC72" s="181"/>
      <c r="AD72" s="181"/>
      <c r="AE72" s="181"/>
      <c r="BB72" s="100"/>
      <c r="BE72" s="95"/>
      <c r="BF72" s="95"/>
      <c r="BG72" s="95"/>
      <c r="BH72" s="9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  <c r="IV72" s="85"/>
    </row>
    <row r="73" spans="1:256">
      <c r="A73" s="85"/>
      <c r="J73" s="95"/>
      <c r="K73" s="95"/>
      <c r="AA73" s="181"/>
      <c r="AB73" s="181"/>
      <c r="AC73" s="181"/>
      <c r="AD73" s="181"/>
      <c r="AE73" s="181"/>
      <c r="BE73" s="95"/>
      <c r="BF73" s="95"/>
      <c r="BG73" s="95"/>
      <c r="BH73" s="9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  <c r="IV73" s="85"/>
    </row>
    <row r="74" spans="1:256">
      <c r="A74" s="85"/>
      <c r="J74" s="95"/>
      <c r="K74" s="95"/>
      <c r="AA74" s="181"/>
      <c r="AB74" s="181"/>
      <c r="AC74" s="181"/>
      <c r="AD74" s="181"/>
      <c r="AE74" s="181"/>
      <c r="BE74" s="95"/>
      <c r="BF74" s="95"/>
      <c r="BG74" s="95"/>
      <c r="BH74" s="9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  <c r="IV74" s="85"/>
    </row>
    <row r="75" spans="1:256">
      <c r="A75" s="85"/>
      <c r="J75" s="95"/>
      <c r="K75" s="95"/>
      <c r="AA75" s="181"/>
      <c r="AB75" s="181"/>
      <c r="AC75" s="181"/>
      <c r="AD75" s="181"/>
      <c r="AE75" s="181"/>
      <c r="BE75" s="95"/>
      <c r="BF75" s="95"/>
      <c r="BG75" s="95"/>
      <c r="BH75" s="9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  <c r="FJ75" s="85"/>
      <c r="FK75" s="85"/>
      <c r="FL75" s="85"/>
      <c r="FM75" s="85"/>
      <c r="FN75" s="85"/>
      <c r="FO75" s="85"/>
      <c r="FP75" s="85"/>
      <c r="FQ75" s="85"/>
      <c r="FR75" s="85"/>
      <c r="FS75" s="85"/>
      <c r="FT75" s="85"/>
      <c r="FU75" s="85"/>
      <c r="FV75" s="85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  <c r="IU75" s="85"/>
      <c r="IV75" s="85"/>
    </row>
    <row r="76" spans="1:256">
      <c r="A76" s="85"/>
      <c r="J76" s="95"/>
      <c r="K76" s="95"/>
      <c r="AA76" s="181"/>
      <c r="AB76" s="181"/>
      <c r="AC76" s="181"/>
      <c r="AD76" s="181"/>
      <c r="AE76" s="181"/>
      <c r="BE76" s="95"/>
      <c r="BF76" s="95"/>
      <c r="BG76" s="95"/>
      <c r="BH76" s="9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5"/>
      <c r="FX76" s="85"/>
      <c r="FY76" s="85"/>
      <c r="FZ76" s="85"/>
      <c r="GA76" s="85"/>
      <c r="GB76" s="85"/>
      <c r="GC76" s="85"/>
      <c r="GD76" s="85"/>
      <c r="GE76" s="85"/>
      <c r="GF76" s="85"/>
      <c r="GG76" s="85"/>
      <c r="GH76" s="85"/>
      <c r="GI76" s="85"/>
      <c r="GJ76" s="85"/>
      <c r="GK76" s="85"/>
      <c r="GL76" s="85"/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  <c r="IV76" s="85"/>
    </row>
    <row r="77" spans="1:256">
      <c r="A77" s="85"/>
      <c r="J77" s="95"/>
      <c r="K77" s="95"/>
      <c r="AA77" s="181"/>
      <c r="AB77" s="181"/>
      <c r="AC77" s="181"/>
      <c r="AD77" s="181"/>
      <c r="AE77" s="181"/>
      <c r="BE77" s="95"/>
      <c r="BF77" s="95"/>
      <c r="BG77" s="95"/>
      <c r="BH77" s="95"/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85"/>
      <c r="CK77" s="85"/>
      <c r="CL77" s="85"/>
      <c r="CM77" s="85"/>
      <c r="CN77" s="85"/>
      <c r="CO77" s="85"/>
      <c r="CP77" s="85"/>
      <c r="CQ77" s="85"/>
      <c r="CR77" s="85"/>
      <c r="CS77" s="85"/>
      <c r="CT77" s="85"/>
      <c r="CU77" s="85"/>
      <c r="CV77" s="85"/>
      <c r="CW77" s="85"/>
      <c r="CX77" s="85"/>
      <c r="CY77" s="85"/>
      <c r="CZ77" s="85"/>
      <c r="DA77" s="85"/>
      <c r="DB77" s="85"/>
      <c r="DC77" s="85"/>
      <c r="DD77" s="85"/>
      <c r="DE77" s="85"/>
      <c r="DF77" s="85"/>
      <c r="DG77" s="85"/>
      <c r="DH77" s="85"/>
      <c r="DI77" s="85"/>
      <c r="DJ77" s="85"/>
      <c r="DK77" s="85"/>
      <c r="DL77" s="85"/>
      <c r="DM77" s="85"/>
      <c r="DN77" s="85"/>
      <c r="DO77" s="85"/>
      <c r="DP77" s="85"/>
      <c r="DQ77" s="85"/>
      <c r="DR77" s="85"/>
      <c r="DS77" s="85"/>
      <c r="DT77" s="85"/>
      <c r="DU77" s="85"/>
      <c r="DV77" s="85"/>
      <c r="DW77" s="85"/>
      <c r="DX77" s="85"/>
      <c r="DY77" s="85"/>
      <c r="DZ77" s="85"/>
      <c r="EA77" s="85"/>
      <c r="EB77" s="85"/>
      <c r="EC77" s="85"/>
      <c r="ED77" s="85"/>
      <c r="EE77" s="85"/>
      <c r="EF77" s="85"/>
      <c r="EG77" s="85"/>
      <c r="EH77" s="85"/>
      <c r="EI77" s="85"/>
      <c r="EJ77" s="85"/>
      <c r="EK77" s="85"/>
      <c r="EL77" s="85"/>
      <c r="EM77" s="85"/>
      <c r="EN77" s="85"/>
      <c r="EO77" s="85"/>
      <c r="EP77" s="85"/>
      <c r="EQ77" s="85"/>
      <c r="ER77" s="85"/>
      <c r="ES77" s="85"/>
      <c r="ET77" s="85"/>
      <c r="EU77" s="85"/>
      <c r="EV77" s="85"/>
      <c r="EW77" s="85"/>
      <c r="EX77" s="85"/>
      <c r="EY77" s="85"/>
      <c r="EZ77" s="85"/>
      <c r="FA77" s="85"/>
      <c r="FB77" s="85"/>
      <c r="FC77" s="85"/>
      <c r="FD77" s="85"/>
      <c r="FE77" s="85"/>
      <c r="FF77" s="85"/>
      <c r="FG77" s="85"/>
      <c r="FH77" s="85"/>
      <c r="FI77" s="85"/>
      <c r="FJ77" s="85"/>
      <c r="FK77" s="85"/>
      <c r="FL77" s="85"/>
      <c r="FM77" s="85"/>
      <c r="FN77" s="85"/>
      <c r="FO77" s="85"/>
      <c r="FP77" s="85"/>
      <c r="FQ77" s="85"/>
      <c r="FR77" s="85"/>
      <c r="FS77" s="85"/>
      <c r="FT77" s="85"/>
      <c r="FU77" s="85"/>
      <c r="FV77" s="85"/>
      <c r="FW77" s="85"/>
      <c r="FX77" s="85"/>
      <c r="FY77" s="85"/>
      <c r="FZ77" s="85"/>
      <c r="GA77" s="85"/>
      <c r="GB77" s="85"/>
      <c r="GC77" s="85"/>
      <c r="GD77" s="85"/>
      <c r="GE77" s="85"/>
      <c r="GF77" s="85"/>
      <c r="GG77" s="85"/>
      <c r="GH77" s="85"/>
      <c r="GI77" s="85"/>
      <c r="GJ77" s="85"/>
      <c r="GK77" s="85"/>
      <c r="GL77" s="85"/>
      <c r="GM77" s="85"/>
      <c r="GN77" s="85"/>
      <c r="GO77" s="85"/>
      <c r="GP77" s="85"/>
      <c r="GQ77" s="85"/>
      <c r="GR77" s="85"/>
      <c r="GS77" s="85"/>
      <c r="GT77" s="85"/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/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/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/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  <c r="IV77" s="85"/>
    </row>
    <row r="78" spans="1:256">
      <c r="A78" s="85"/>
      <c r="J78" s="95"/>
      <c r="K78" s="95"/>
      <c r="AA78" s="181"/>
      <c r="AB78" s="181"/>
      <c r="AC78" s="181"/>
      <c r="AD78" s="181"/>
      <c r="AE78" s="181"/>
      <c r="BE78" s="95"/>
      <c r="BF78" s="95"/>
      <c r="BG78" s="95"/>
      <c r="BH78" s="9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/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85"/>
      <c r="DM78" s="85"/>
      <c r="DN78" s="85"/>
      <c r="DO78" s="85"/>
      <c r="DP78" s="85"/>
      <c r="DQ78" s="85"/>
      <c r="DR78" s="85"/>
      <c r="DS78" s="85"/>
      <c r="DT78" s="85"/>
      <c r="DU78" s="85"/>
      <c r="DV78" s="85"/>
      <c r="DW78" s="85"/>
      <c r="DX78" s="85"/>
      <c r="DY78" s="85"/>
      <c r="DZ78" s="85"/>
      <c r="EA78" s="85"/>
      <c r="EB78" s="85"/>
      <c r="EC78" s="85"/>
      <c r="ED78" s="85"/>
      <c r="EE78" s="85"/>
      <c r="EF78" s="85"/>
      <c r="EG78" s="85"/>
      <c r="EH78" s="85"/>
      <c r="EI78" s="85"/>
      <c r="EJ78" s="85"/>
      <c r="EK78" s="85"/>
      <c r="EL78" s="85"/>
      <c r="EM78" s="85"/>
      <c r="EN78" s="85"/>
      <c r="EO78" s="85"/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5"/>
      <c r="FF78" s="85"/>
      <c r="FG78" s="85"/>
      <c r="FH78" s="85"/>
      <c r="FI78" s="85"/>
      <c r="FJ78" s="85"/>
      <c r="FK78" s="85"/>
      <c r="FL78" s="85"/>
      <c r="FM78" s="85"/>
      <c r="FN78" s="85"/>
      <c r="FO78" s="85"/>
      <c r="FP78" s="85"/>
      <c r="FQ78" s="85"/>
      <c r="FR78" s="85"/>
      <c r="FS78" s="85"/>
      <c r="FT78" s="85"/>
      <c r="FU78" s="85"/>
      <c r="FV78" s="85"/>
      <c r="FW78" s="85"/>
      <c r="FX78" s="85"/>
      <c r="FY78" s="85"/>
      <c r="FZ78" s="85"/>
      <c r="GA78" s="85"/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/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/>
      <c r="IK78" s="85"/>
      <c r="IL78" s="85"/>
      <c r="IM78" s="85"/>
      <c r="IN78" s="85"/>
      <c r="IO78" s="85"/>
      <c r="IP78" s="85"/>
      <c r="IQ78" s="85"/>
      <c r="IR78" s="85"/>
      <c r="IS78" s="85"/>
      <c r="IT78" s="85"/>
      <c r="IU78" s="85"/>
      <c r="IV78" s="85"/>
    </row>
    <row r="79" spans="1:256">
      <c r="A79" s="85"/>
      <c r="J79" s="95"/>
      <c r="K79" s="95"/>
      <c r="AA79" s="181"/>
      <c r="AB79" s="181"/>
      <c r="AC79" s="181"/>
      <c r="AD79" s="181"/>
      <c r="AE79" s="181"/>
      <c r="BE79" s="95"/>
      <c r="BF79" s="95"/>
      <c r="BG79" s="95"/>
      <c r="BH79" s="9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5"/>
      <c r="FE79" s="85"/>
      <c r="FF79" s="85"/>
      <c r="FG79" s="85"/>
      <c r="FH79" s="85"/>
      <c r="FI79" s="85"/>
      <c r="FJ79" s="85"/>
      <c r="FK79" s="85"/>
      <c r="FL79" s="85"/>
      <c r="FM79" s="85"/>
      <c r="FN79" s="85"/>
      <c r="FO79" s="85"/>
      <c r="FP79" s="85"/>
      <c r="FQ79" s="85"/>
      <c r="FR79" s="85"/>
      <c r="FS79" s="85"/>
      <c r="FT79" s="85"/>
      <c r="FU79" s="85"/>
      <c r="FV79" s="85"/>
      <c r="FW79" s="85"/>
      <c r="FX79" s="85"/>
      <c r="FY79" s="85"/>
      <c r="FZ79" s="85"/>
      <c r="GA79" s="85"/>
      <c r="GB79" s="85"/>
      <c r="GC79" s="85"/>
      <c r="GD79" s="85"/>
      <c r="GE79" s="85"/>
      <c r="GF79" s="85"/>
      <c r="GG79" s="85"/>
      <c r="GH79" s="85"/>
      <c r="GI79" s="85"/>
      <c r="GJ79" s="85"/>
      <c r="GK79" s="85"/>
      <c r="GL79" s="85"/>
      <c r="GM79" s="85"/>
      <c r="GN79" s="85"/>
      <c r="GO79" s="85"/>
      <c r="GP79" s="85"/>
      <c r="GQ79" s="85"/>
      <c r="GR79" s="85"/>
      <c r="GS79" s="85"/>
      <c r="GT79" s="85"/>
      <c r="GU79" s="85"/>
      <c r="GV79" s="85"/>
      <c r="GW79" s="85"/>
      <c r="GX79" s="85"/>
      <c r="GY79" s="85"/>
      <c r="GZ79" s="85"/>
      <c r="HA79" s="85"/>
      <c r="HB79" s="85"/>
      <c r="HC79" s="85"/>
      <c r="HD79" s="85"/>
      <c r="HE79" s="85"/>
      <c r="HF79" s="85"/>
      <c r="HG79" s="85"/>
      <c r="HH79" s="85"/>
      <c r="HI79" s="85"/>
      <c r="HJ79" s="85"/>
      <c r="HK79" s="85"/>
      <c r="HL79" s="85"/>
      <c r="HM79" s="85"/>
      <c r="HN79" s="85"/>
      <c r="HO79" s="85"/>
      <c r="HP79" s="85"/>
      <c r="HQ79" s="85"/>
      <c r="HR79" s="85"/>
      <c r="HS79" s="85"/>
      <c r="HT79" s="85"/>
      <c r="HU79" s="85"/>
      <c r="HV79" s="85"/>
      <c r="HW79" s="85"/>
      <c r="HX79" s="85"/>
      <c r="HY79" s="85"/>
      <c r="HZ79" s="85"/>
      <c r="IA79" s="85"/>
      <c r="IB79" s="85"/>
      <c r="IC79" s="85"/>
      <c r="ID79" s="85"/>
      <c r="IE79" s="85"/>
      <c r="IF79" s="85"/>
      <c r="IG79" s="85"/>
      <c r="IH79" s="85"/>
      <c r="II79" s="85"/>
      <c r="IJ79" s="85"/>
      <c r="IK79" s="85"/>
      <c r="IL79" s="85"/>
      <c r="IM79" s="85"/>
      <c r="IN79" s="85"/>
      <c r="IO79" s="85"/>
      <c r="IP79" s="85"/>
      <c r="IQ79" s="85"/>
      <c r="IR79" s="85"/>
      <c r="IS79" s="85"/>
      <c r="IT79" s="85"/>
      <c r="IU79" s="85"/>
      <c r="IV79" s="85"/>
    </row>
    <row r="80" spans="1:256">
      <c r="A80" s="85"/>
      <c r="J80" s="95"/>
      <c r="K80" s="95"/>
      <c r="AA80" s="181"/>
      <c r="AB80" s="181"/>
      <c r="AC80" s="181"/>
      <c r="AD80" s="181"/>
      <c r="AE80" s="181"/>
      <c r="BE80" s="95"/>
      <c r="BF80" s="95"/>
      <c r="BG80" s="95"/>
      <c r="BH80" s="9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5"/>
      <c r="CH80" s="85"/>
      <c r="CI80" s="85"/>
      <c r="CJ80" s="85"/>
      <c r="CK80" s="85"/>
      <c r="CL80" s="85"/>
      <c r="CM80" s="85"/>
      <c r="CN80" s="85"/>
      <c r="CO80" s="85"/>
      <c r="CP80" s="85"/>
      <c r="CQ80" s="85"/>
      <c r="CR80" s="85"/>
      <c r="CS80" s="85"/>
      <c r="CT80" s="85"/>
      <c r="CU80" s="85"/>
      <c r="CV80" s="85"/>
      <c r="CW80" s="85"/>
      <c r="CX80" s="85"/>
      <c r="CY80" s="85"/>
      <c r="CZ80" s="85"/>
      <c r="DA80" s="85"/>
      <c r="DB80" s="85"/>
      <c r="DC80" s="85"/>
      <c r="DD80" s="85"/>
      <c r="DE80" s="85"/>
      <c r="DF80" s="85"/>
      <c r="DG80" s="85"/>
      <c r="DH80" s="85"/>
      <c r="DI80" s="85"/>
      <c r="DJ80" s="85"/>
      <c r="DK80" s="85"/>
      <c r="DL80" s="85"/>
      <c r="DM80" s="85"/>
      <c r="DN80" s="85"/>
      <c r="DO80" s="85"/>
      <c r="DP80" s="85"/>
      <c r="DQ80" s="85"/>
      <c r="DR80" s="85"/>
      <c r="DS80" s="85"/>
      <c r="DT80" s="85"/>
      <c r="DU80" s="85"/>
      <c r="DV80" s="85"/>
      <c r="DW80" s="85"/>
      <c r="DX80" s="85"/>
      <c r="DY80" s="85"/>
      <c r="DZ80" s="85"/>
      <c r="EA80" s="85"/>
      <c r="EB80" s="85"/>
      <c r="EC80" s="85"/>
      <c r="ED80" s="85"/>
      <c r="EE80" s="85"/>
      <c r="EF80" s="85"/>
      <c r="EG80" s="85"/>
      <c r="EH80" s="85"/>
      <c r="EI80" s="85"/>
      <c r="EJ80" s="85"/>
      <c r="EK80" s="85"/>
      <c r="EL80" s="85"/>
      <c r="EM80" s="85"/>
      <c r="EN80" s="85"/>
      <c r="EO80" s="85"/>
      <c r="EP80" s="85"/>
      <c r="EQ80" s="85"/>
      <c r="ER80" s="85"/>
      <c r="ES80" s="85"/>
      <c r="ET80" s="85"/>
      <c r="EU80" s="85"/>
      <c r="EV80" s="85"/>
      <c r="EW80" s="85"/>
      <c r="EX80" s="85"/>
      <c r="EY80" s="85"/>
      <c r="EZ80" s="85"/>
      <c r="FA80" s="85"/>
      <c r="FB80" s="85"/>
      <c r="FC80" s="85"/>
      <c r="FD80" s="85"/>
      <c r="FE80" s="85"/>
      <c r="FF80" s="85"/>
      <c r="FG80" s="85"/>
      <c r="FH80" s="85"/>
      <c r="FI80" s="85"/>
      <c r="FJ80" s="85"/>
      <c r="FK80" s="85"/>
      <c r="FL80" s="85"/>
      <c r="FM80" s="85"/>
      <c r="FN80" s="85"/>
      <c r="FO80" s="85"/>
      <c r="FP80" s="85"/>
      <c r="FQ80" s="85"/>
      <c r="FR80" s="85"/>
      <c r="FS80" s="85"/>
      <c r="FT80" s="85"/>
      <c r="FU80" s="85"/>
      <c r="FV80" s="85"/>
      <c r="FW80" s="85"/>
      <c r="FX80" s="85"/>
      <c r="FY80" s="85"/>
      <c r="FZ80" s="85"/>
      <c r="GA80" s="85"/>
      <c r="GB80" s="85"/>
      <c r="GC80" s="85"/>
      <c r="GD80" s="85"/>
      <c r="GE80" s="85"/>
      <c r="GF80" s="85"/>
      <c r="GG80" s="85"/>
      <c r="GH80" s="85"/>
      <c r="GI80" s="85"/>
      <c r="GJ80" s="85"/>
      <c r="GK80" s="85"/>
      <c r="GL80" s="85"/>
      <c r="GM80" s="85"/>
      <c r="GN80" s="85"/>
      <c r="GO80" s="85"/>
      <c r="GP80" s="85"/>
      <c r="GQ80" s="85"/>
      <c r="GR80" s="85"/>
      <c r="GS80" s="85"/>
      <c r="GT80" s="85"/>
      <c r="GU80" s="85"/>
      <c r="GV80" s="85"/>
      <c r="GW80" s="85"/>
      <c r="GX80" s="85"/>
      <c r="GY80" s="85"/>
      <c r="GZ80" s="85"/>
      <c r="HA80" s="85"/>
      <c r="HB80" s="85"/>
      <c r="HC80" s="85"/>
      <c r="HD80" s="85"/>
      <c r="HE80" s="85"/>
      <c r="HF80" s="85"/>
      <c r="HG80" s="85"/>
      <c r="HH80" s="85"/>
      <c r="HI80" s="85"/>
      <c r="HJ80" s="85"/>
      <c r="HK80" s="85"/>
      <c r="HL80" s="85"/>
      <c r="HM80" s="85"/>
      <c r="HN80" s="85"/>
      <c r="HO80" s="85"/>
      <c r="HP80" s="85"/>
      <c r="HQ80" s="85"/>
      <c r="HR80" s="85"/>
      <c r="HS80" s="85"/>
      <c r="HT80" s="85"/>
      <c r="HU80" s="85"/>
      <c r="HV80" s="85"/>
      <c r="HW80" s="85"/>
      <c r="HX80" s="85"/>
      <c r="HY80" s="85"/>
      <c r="HZ80" s="85"/>
      <c r="IA80" s="85"/>
      <c r="IB80" s="85"/>
      <c r="IC80" s="85"/>
      <c r="ID80" s="85"/>
      <c r="IE80" s="85"/>
      <c r="IF80" s="85"/>
      <c r="IG80" s="85"/>
      <c r="IH80" s="85"/>
      <c r="II80" s="85"/>
      <c r="IJ80" s="85"/>
      <c r="IK80" s="85"/>
      <c r="IL80" s="85"/>
      <c r="IM80" s="85"/>
      <c r="IN80" s="85"/>
      <c r="IO80" s="85"/>
      <c r="IP80" s="85"/>
      <c r="IQ80" s="85"/>
      <c r="IR80" s="85"/>
      <c r="IS80" s="85"/>
      <c r="IT80" s="85"/>
      <c r="IU80" s="85"/>
      <c r="IV80" s="85"/>
    </row>
    <row r="81" spans="1:256">
      <c r="A81" s="85"/>
      <c r="B81" s="85"/>
      <c r="C81" s="85"/>
      <c r="D81" s="85"/>
      <c r="E81" s="85"/>
      <c r="F81" s="85"/>
      <c r="G81" s="85"/>
      <c r="H81" s="85"/>
      <c r="I81" s="85"/>
      <c r="J81" s="95"/>
      <c r="K81" s="95"/>
      <c r="AA81" s="181"/>
      <c r="AB81" s="181"/>
      <c r="AC81" s="181"/>
      <c r="AD81" s="181"/>
      <c r="AE81" s="181"/>
      <c r="BE81" s="95"/>
      <c r="BF81" s="95"/>
      <c r="BG81" s="95"/>
      <c r="BH81" s="9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85"/>
      <c r="CR81" s="85"/>
      <c r="CS81" s="85"/>
      <c r="CT81" s="85"/>
      <c r="CU81" s="85"/>
      <c r="CV81" s="85"/>
      <c r="CW81" s="85"/>
      <c r="CX81" s="85"/>
      <c r="CY81" s="85"/>
      <c r="CZ81" s="85"/>
      <c r="DA81" s="85"/>
      <c r="DB81" s="85"/>
      <c r="DC81" s="85"/>
      <c r="DD81" s="85"/>
      <c r="DE81" s="85"/>
      <c r="DF81" s="85"/>
      <c r="DG81" s="85"/>
      <c r="DH81" s="85"/>
      <c r="DI81" s="85"/>
      <c r="DJ81" s="85"/>
      <c r="DK81" s="85"/>
      <c r="DL81" s="85"/>
      <c r="DM81" s="85"/>
      <c r="DN81" s="85"/>
      <c r="DO81" s="85"/>
      <c r="DP81" s="85"/>
      <c r="DQ81" s="85"/>
      <c r="DR81" s="85"/>
      <c r="DS81" s="85"/>
      <c r="DT81" s="85"/>
      <c r="DU81" s="85"/>
      <c r="DV81" s="85"/>
      <c r="DW81" s="85"/>
      <c r="DX81" s="85"/>
      <c r="DY81" s="85"/>
      <c r="DZ81" s="85"/>
      <c r="EA81" s="85"/>
      <c r="EB81" s="85"/>
      <c r="EC81" s="85"/>
      <c r="ED81" s="85"/>
      <c r="EE81" s="85"/>
      <c r="EF81" s="85"/>
      <c r="EG81" s="85"/>
      <c r="EH81" s="85"/>
      <c r="EI81" s="85"/>
      <c r="EJ81" s="85"/>
      <c r="EK81" s="85"/>
      <c r="EL81" s="85"/>
      <c r="EM81" s="85"/>
      <c r="EN81" s="85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  <c r="FD81" s="85"/>
      <c r="FE81" s="85"/>
      <c r="FF81" s="85"/>
      <c r="FG81" s="85"/>
      <c r="FH81" s="85"/>
      <c r="FI81" s="85"/>
      <c r="FJ81" s="85"/>
      <c r="FK81" s="85"/>
      <c r="FL81" s="85"/>
      <c r="FM81" s="85"/>
      <c r="FN81" s="85"/>
      <c r="FO81" s="85"/>
      <c r="FP81" s="85"/>
      <c r="FQ81" s="85"/>
      <c r="FR81" s="85"/>
      <c r="FS81" s="85"/>
      <c r="FT81" s="85"/>
      <c r="FU81" s="85"/>
      <c r="FV81" s="85"/>
      <c r="FW81" s="85"/>
      <c r="FX81" s="85"/>
      <c r="FY81" s="85"/>
      <c r="FZ81" s="85"/>
      <c r="GA81" s="85"/>
      <c r="GB81" s="85"/>
      <c r="GC81" s="85"/>
      <c r="GD81" s="85"/>
      <c r="GE81" s="85"/>
      <c r="GF81" s="85"/>
      <c r="GG81" s="85"/>
      <c r="GH81" s="85"/>
      <c r="GI81" s="85"/>
      <c r="GJ81" s="85"/>
      <c r="GK81" s="85"/>
      <c r="GL81" s="85"/>
      <c r="GM81" s="85"/>
      <c r="GN81" s="85"/>
      <c r="GO81" s="85"/>
      <c r="GP81" s="85"/>
      <c r="GQ81" s="85"/>
      <c r="GR81" s="85"/>
      <c r="GS81" s="85"/>
      <c r="GT81" s="85"/>
      <c r="GU81" s="85"/>
      <c r="GV81" s="85"/>
      <c r="GW81" s="85"/>
      <c r="GX81" s="85"/>
      <c r="GY81" s="85"/>
      <c r="GZ81" s="85"/>
      <c r="HA81" s="85"/>
      <c r="HB81" s="85"/>
      <c r="HC81" s="85"/>
      <c r="HD81" s="85"/>
      <c r="HE81" s="85"/>
      <c r="HF81" s="85"/>
      <c r="HG81" s="85"/>
      <c r="HH81" s="85"/>
      <c r="HI81" s="85"/>
      <c r="HJ81" s="85"/>
      <c r="HK81" s="85"/>
      <c r="HL81" s="85"/>
      <c r="HM81" s="85"/>
      <c r="HN81" s="85"/>
      <c r="HO81" s="85"/>
      <c r="HP81" s="85"/>
      <c r="HQ81" s="85"/>
      <c r="HR81" s="85"/>
      <c r="HS81" s="85"/>
      <c r="HT81" s="85"/>
      <c r="HU81" s="85"/>
      <c r="HV81" s="85"/>
      <c r="HW81" s="85"/>
      <c r="HX81" s="85"/>
      <c r="HY81" s="85"/>
      <c r="HZ81" s="85"/>
      <c r="IA81" s="85"/>
      <c r="IB81" s="85"/>
      <c r="IC81" s="85"/>
      <c r="ID81" s="85"/>
      <c r="IE81" s="85"/>
      <c r="IF81" s="85"/>
      <c r="IG81" s="85"/>
      <c r="IH81" s="85"/>
      <c r="II81" s="85"/>
      <c r="IJ81" s="85"/>
      <c r="IK81" s="85"/>
      <c r="IL81" s="85"/>
      <c r="IM81" s="85"/>
      <c r="IN81" s="85"/>
      <c r="IO81" s="85"/>
      <c r="IP81" s="85"/>
      <c r="IQ81" s="85"/>
      <c r="IR81" s="85"/>
      <c r="IS81" s="85"/>
      <c r="IT81" s="85"/>
      <c r="IU81" s="85"/>
      <c r="IV81" s="85"/>
    </row>
    <row r="82" spans="1:256">
      <c r="A82" s="85"/>
      <c r="B82" s="85"/>
      <c r="C82" s="85"/>
      <c r="D82" s="85"/>
      <c r="E82" s="85"/>
      <c r="F82" s="85"/>
      <c r="G82" s="85"/>
      <c r="H82" s="85"/>
      <c r="I82" s="85"/>
      <c r="J82" s="95"/>
      <c r="K82" s="95"/>
      <c r="AA82" s="181"/>
      <c r="AB82" s="181"/>
      <c r="AC82" s="181"/>
      <c r="AD82" s="181"/>
      <c r="AE82" s="181"/>
      <c r="BE82" s="95"/>
      <c r="BF82" s="95"/>
      <c r="BG82" s="95"/>
      <c r="BH82" s="9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  <c r="EK82" s="85"/>
      <c r="EL82" s="85"/>
      <c r="EM82" s="85"/>
      <c r="EN82" s="85"/>
      <c r="EO82" s="85"/>
      <c r="EP82" s="85"/>
      <c r="EQ82" s="85"/>
      <c r="ER82" s="85"/>
      <c r="ES82" s="85"/>
      <c r="ET82" s="85"/>
      <c r="EU82" s="85"/>
      <c r="EV82" s="85"/>
      <c r="EW82" s="85"/>
      <c r="EX82" s="85"/>
      <c r="EY82" s="85"/>
      <c r="EZ82" s="85"/>
      <c r="FA82" s="85"/>
      <c r="FB82" s="85"/>
      <c r="FC82" s="85"/>
      <c r="FD82" s="85"/>
      <c r="FE82" s="85"/>
      <c r="FF82" s="85"/>
      <c r="FG82" s="85"/>
      <c r="FH82" s="85"/>
      <c r="FI82" s="85"/>
      <c r="FJ82" s="85"/>
      <c r="FK82" s="85"/>
      <c r="FL82" s="85"/>
      <c r="FM82" s="85"/>
      <c r="FN82" s="85"/>
      <c r="FO82" s="85"/>
      <c r="FP82" s="85"/>
      <c r="FQ82" s="85"/>
      <c r="FR82" s="85"/>
      <c r="FS82" s="85"/>
      <c r="FT82" s="85"/>
      <c r="FU82" s="85"/>
      <c r="FV82" s="85"/>
      <c r="FW82" s="85"/>
      <c r="FX82" s="85"/>
      <c r="FY82" s="85"/>
      <c r="FZ82" s="85"/>
      <c r="GA82" s="85"/>
      <c r="GB82" s="85"/>
      <c r="GC82" s="85"/>
      <c r="GD82" s="85"/>
      <c r="GE82" s="85"/>
      <c r="GF82" s="85"/>
      <c r="GG82" s="85"/>
      <c r="GH82" s="85"/>
      <c r="GI82" s="85"/>
      <c r="GJ82" s="85"/>
      <c r="GK82" s="85"/>
      <c r="GL82" s="85"/>
      <c r="GM82" s="85"/>
      <c r="GN82" s="85"/>
      <c r="GO82" s="85"/>
      <c r="GP82" s="85"/>
      <c r="GQ82" s="85"/>
      <c r="GR82" s="85"/>
      <c r="GS82" s="85"/>
      <c r="GT82" s="85"/>
      <c r="GU82" s="85"/>
      <c r="GV82" s="85"/>
      <c r="GW82" s="85"/>
      <c r="GX82" s="85"/>
      <c r="GY82" s="85"/>
      <c r="GZ82" s="85"/>
      <c r="HA82" s="85"/>
      <c r="HB82" s="85"/>
      <c r="HC82" s="85"/>
      <c r="HD82" s="85"/>
      <c r="HE82" s="85"/>
      <c r="HF82" s="85"/>
      <c r="HG82" s="85"/>
      <c r="HH82" s="85"/>
      <c r="HI82" s="85"/>
      <c r="HJ82" s="85"/>
      <c r="HK82" s="85"/>
      <c r="HL82" s="85"/>
      <c r="HM82" s="85"/>
      <c r="HN82" s="85"/>
      <c r="HO82" s="85"/>
      <c r="HP82" s="85"/>
      <c r="HQ82" s="85"/>
      <c r="HR82" s="85"/>
      <c r="HS82" s="85"/>
      <c r="HT82" s="85"/>
      <c r="HU82" s="85"/>
      <c r="HV82" s="85"/>
      <c r="HW82" s="85"/>
      <c r="HX82" s="85"/>
      <c r="HY82" s="85"/>
      <c r="HZ82" s="85"/>
      <c r="IA82" s="85"/>
      <c r="IB82" s="85"/>
      <c r="IC82" s="85"/>
      <c r="ID82" s="85"/>
      <c r="IE82" s="85"/>
      <c r="IF82" s="85"/>
      <c r="IG82" s="85"/>
      <c r="IH82" s="85"/>
      <c r="II82" s="85"/>
      <c r="IJ82" s="85"/>
      <c r="IK82" s="85"/>
      <c r="IL82" s="85"/>
      <c r="IM82" s="85"/>
      <c r="IN82" s="85"/>
      <c r="IO82" s="85"/>
      <c r="IP82" s="85"/>
      <c r="IQ82" s="85"/>
      <c r="IR82" s="85"/>
      <c r="IS82" s="85"/>
      <c r="IT82" s="85"/>
      <c r="IU82" s="85"/>
      <c r="IV82" s="85"/>
    </row>
    <row r="83" spans="1:256">
      <c r="A83" s="85"/>
      <c r="B83" s="85"/>
      <c r="C83" s="85"/>
      <c r="D83" s="85"/>
      <c r="E83" s="85"/>
      <c r="F83" s="85"/>
      <c r="G83" s="85"/>
      <c r="H83" s="85"/>
      <c r="I83" s="85"/>
      <c r="J83" s="95"/>
      <c r="K83" s="95"/>
      <c r="AA83" s="181"/>
      <c r="AB83" s="181"/>
      <c r="AC83" s="181"/>
      <c r="AD83" s="181"/>
      <c r="AE83" s="181"/>
      <c r="BE83" s="95"/>
      <c r="BF83" s="95"/>
      <c r="BG83" s="95"/>
      <c r="BH83" s="9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85"/>
      <c r="EO83" s="85"/>
      <c r="EP83" s="85"/>
      <c r="EQ83" s="85"/>
      <c r="ER83" s="85"/>
      <c r="ES83" s="85"/>
      <c r="ET83" s="85"/>
      <c r="EU83" s="85"/>
      <c r="EV83" s="85"/>
      <c r="EW83" s="85"/>
      <c r="EX83" s="85"/>
      <c r="EY83" s="85"/>
      <c r="EZ83" s="85"/>
      <c r="FA83" s="85"/>
      <c r="FB83" s="85"/>
      <c r="FC83" s="85"/>
      <c r="FD83" s="85"/>
      <c r="FE83" s="85"/>
      <c r="FF83" s="85"/>
      <c r="FG83" s="85"/>
      <c r="FH83" s="85"/>
      <c r="FI83" s="85"/>
      <c r="FJ83" s="85"/>
      <c r="FK83" s="85"/>
      <c r="FL83" s="85"/>
      <c r="FM83" s="85"/>
      <c r="FN83" s="85"/>
      <c r="FO83" s="85"/>
      <c r="FP83" s="85"/>
      <c r="FQ83" s="85"/>
      <c r="FR83" s="85"/>
      <c r="FS83" s="85"/>
      <c r="FT83" s="85"/>
      <c r="FU83" s="85"/>
      <c r="FV83" s="85"/>
      <c r="FW83" s="85"/>
      <c r="FX83" s="85"/>
      <c r="FY83" s="85"/>
      <c r="FZ83" s="85"/>
      <c r="GA83" s="85"/>
      <c r="GB83" s="85"/>
      <c r="GC83" s="85"/>
      <c r="GD83" s="85"/>
      <c r="GE83" s="85"/>
      <c r="GF83" s="85"/>
      <c r="GG83" s="85"/>
      <c r="GH83" s="85"/>
      <c r="GI83" s="85"/>
      <c r="GJ83" s="85"/>
      <c r="GK83" s="85"/>
      <c r="GL83" s="85"/>
      <c r="GM83" s="85"/>
      <c r="GN83" s="85"/>
      <c r="GO83" s="85"/>
      <c r="GP83" s="85"/>
      <c r="GQ83" s="85"/>
      <c r="GR83" s="85"/>
      <c r="GS83" s="85"/>
      <c r="GT83" s="85"/>
      <c r="GU83" s="85"/>
      <c r="GV83" s="85"/>
      <c r="GW83" s="85"/>
      <c r="GX83" s="85"/>
      <c r="GY83" s="85"/>
      <c r="GZ83" s="85"/>
      <c r="HA83" s="85"/>
      <c r="HB83" s="85"/>
      <c r="HC83" s="85"/>
      <c r="HD83" s="85"/>
      <c r="HE83" s="85"/>
      <c r="HF83" s="85"/>
      <c r="HG83" s="85"/>
      <c r="HH83" s="85"/>
      <c r="HI83" s="85"/>
      <c r="HJ83" s="85"/>
      <c r="HK83" s="85"/>
      <c r="HL83" s="85"/>
      <c r="HM83" s="85"/>
      <c r="HN83" s="85"/>
      <c r="HO83" s="85"/>
      <c r="HP83" s="85"/>
      <c r="HQ83" s="85"/>
      <c r="HR83" s="85"/>
      <c r="HS83" s="85"/>
      <c r="HT83" s="85"/>
      <c r="HU83" s="85"/>
      <c r="HV83" s="85"/>
      <c r="HW83" s="85"/>
      <c r="HX83" s="85"/>
      <c r="HY83" s="85"/>
      <c r="HZ83" s="85"/>
      <c r="IA83" s="85"/>
      <c r="IB83" s="85"/>
      <c r="IC83" s="85"/>
      <c r="ID83" s="85"/>
      <c r="IE83" s="85"/>
      <c r="IF83" s="85"/>
      <c r="IG83" s="85"/>
      <c r="IH83" s="85"/>
      <c r="II83" s="85"/>
      <c r="IJ83" s="85"/>
      <c r="IK83" s="85"/>
      <c r="IL83" s="85"/>
      <c r="IM83" s="85"/>
      <c r="IN83" s="85"/>
      <c r="IO83" s="85"/>
      <c r="IP83" s="85"/>
      <c r="IQ83" s="85"/>
      <c r="IR83" s="85"/>
      <c r="IS83" s="85"/>
      <c r="IT83" s="85"/>
      <c r="IU83" s="85"/>
      <c r="IV83" s="85"/>
    </row>
    <row r="84" spans="1:256">
      <c r="A84" s="85"/>
      <c r="B84" s="85"/>
      <c r="C84" s="85"/>
      <c r="D84" s="85"/>
      <c r="E84" s="85"/>
      <c r="F84" s="85"/>
      <c r="G84" s="85"/>
      <c r="H84" s="85"/>
      <c r="I84" s="85"/>
      <c r="J84" s="95"/>
      <c r="K84" s="95"/>
      <c r="AA84" s="181"/>
      <c r="AB84" s="181"/>
      <c r="AC84" s="181"/>
      <c r="AD84" s="181"/>
      <c r="AE84" s="181"/>
      <c r="BE84" s="95"/>
      <c r="BF84" s="95"/>
      <c r="BG84" s="95"/>
      <c r="BH84" s="9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85"/>
      <c r="EO84" s="85"/>
      <c r="EP84" s="85"/>
      <c r="EQ84" s="85"/>
      <c r="ER84" s="85"/>
      <c r="ES84" s="85"/>
      <c r="ET84" s="85"/>
      <c r="EU84" s="85"/>
      <c r="EV84" s="85"/>
      <c r="EW84" s="85"/>
      <c r="EX84" s="85"/>
      <c r="EY84" s="85"/>
      <c r="EZ84" s="85"/>
      <c r="FA84" s="85"/>
      <c r="FB84" s="85"/>
      <c r="FC84" s="85"/>
      <c r="FD84" s="85"/>
      <c r="FE84" s="85"/>
      <c r="FF84" s="85"/>
      <c r="FG84" s="85"/>
      <c r="FH84" s="85"/>
      <c r="FI84" s="85"/>
      <c r="FJ84" s="85"/>
      <c r="FK84" s="85"/>
      <c r="FL84" s="85"/>
      <c r="FM84" s="85"/>
      <c r="FN84" s="85"/>
      <c r="FO84" s="85"/>
      <c r="FP84" s="85"/>
      <c r="FQ84" s="85"/>
      <c r="FR84" s="85"/>
      <c r="FS84" s="85"/>
      <c r="FT84" s="85"/>
      <c r="FU84" s="85"/>
      <c r="FV84" s="85"/>
      <c r="FW84" s="85"/>
      <c r="FX84" s="85"/>
      <c r="FY84" s="85"/>
      <c r="FZ84" s="85"/>
      <c r="GA84" s="85"/>
      <c r="GB84" s="85"/>
      <c r="GC84" s="85"/>
      <c r="GD84" s="85"/>
      <c r="GE84" s="85"/>
      <c r="GF84" s="85"/>
      <c r="GG84" s="85"/>
      <c r="GH84" s="85"/>
      <c r="GI84" s="85"/>
      <c r="GJ84" s="85"/>
      <c r="GK84" s="85"/>
      <c r="GL84" s="85"/>
      <c r="GM84" s="85"/>
      <c r="GN84" s="85"/>
      <c r="GO84" s="85"/>
      <c r="GP84" s="85"/>
      <c r="GQ84" s="85"/>
      <c r="GR84" s="85"/>
      <c r="GS84" s="85"/>
      <c r="GT84" s="85"/>
      <c r="GU84" s="85"/>
      <c r="GV84" s="85"/>
      <c r="GW84" s="85"/>
      <c r="GX84" s="85"/>
      <c r="GY84" s="85"/>
      <c r="GZ84" s="85"/>
      <c r="HA84" s="85"/>
      <c r="HB84" s="85"/>
      <c r="HC84" s="85"/>
      <c r="HD84" s="85"/>
      <c r="HE84" s="85"/>
      <c r="HF84" s="85"/>
      <c r="HG84" s="85"/>
      <c r="HH84" s="85"/>
      <c r="HI84" s="85"/>
      <c r="HJ84" s="85"/>
      <c r="HK84" s="85"/>
      <c r="HL84" s="85"/>
      <c r="HM84" s="85"/>
      <c r="HN84" s="85"/>
      <c r="HO84" s="85"/>
      <c r="HP84" s="85"/>
      <c r="HQ84" s="85"/>
      <c r="HR84" s="85"/>
      <c r="HS84" s="85"/>
      <c r="HT84" s="85"/>
      <c r="HU84" s="85"/>
      <c r="HV84" s="85"/>
      <c r="HW84" s="85"/>
      <c r="HX84" s="85"/>
      <c r="HY84" s="85"/>
      <c r="HZ84" s="85"/>
      <c r="IA84" s="85"/>
      <c r="IB84" s="85"/>
      <c r="IC84" s="85"/>
      <c r="ID84" s="85"/>
      <c r="IE84" s="85"/>
      <c r="IF84" s="85"/>
      <c r="IG84" s="85"/>
      <c r="IH84" s="85"/>
      <c r="II84" s="85"/>
      <c r="IJ84" s="85"/>
      <c r="IK84" s="85"/>
      <c r="IL84" s="85"/>
      <c r="IM84" s="85"/>
      <c r="IN84" s="85"/>
      <c r="IO84" s="85"/>
      <c r="IP84" s="85"/>
      <c r="IQ84" s="85"/>
      <c r="IR84" s="85"/>
      <c r="IS84" s="85"/>
      <c r="IT84" s="85"/>
      <c r="IU84" s="85"/>
      <c r="IV84" s="85"/>
    </row>
    <row r="85" spans="1:256">
      <c r="A85" s="85"/>
      <c r="B85" s="85"/>
      <c r="C85" s="85"/>
      <c r="D85" s="85"/>
      <c r="E85" s="85"/>
      <c r="F85" s="85"/>
      <c r="G85" s="85"/>
      <c r="H85" s="85"/>
      <c r="I85" s="85"/>
      <c r="J85" s="95"/>
      <c r="K85" s="95"/>
      <c r="AA85" s="181"/>
      <c r="AB85" s="181"/>
      <c r="AC85" s="181"/>
      <c r="AD85" s="181"/>
      <c r="AE85" s="181"/>
      <c r="BE85" s="95"/>
      <c r="BF85" s="95"/>
      <c r="BG85" s="95"/>
      <c r="BH85" s="9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  <c r="DI85" s="85"/>
      <c r="DJ85" s="85"/>
      <c r="DK85" s="85"/>
      <c r="DL85" s="85"/>
      <c r="DM85" s="85"/>
      <c r="DN85" s="85"/>
      <c r="DO85" s="85"/>
      <c r="DP85" s="85"/>
      <c r="DQ85" s="85"/>
      <c r="DR85" s="85"/>
      <c r="DS85" s="85"/>
      <c r="DT85" s="85"/>
      <c r="DU85" s="85"/>
      <c r="DV85" s="85"/>
      <c r="DW85" s="85"/>
      <c r="DX85" s="85"/>
      <c r="DY85" s="85"/>
      <c r="DZ85" s="85"/>
      <c r="EA85" s="85"/>
      <c r="EB85" s="85"/>
      <c r="EC85" s="85"/>
      <c r="ED85" s="85"/>
      <c r="EE85" s="85"/>
      <c r="EF85" s="85"/>
      <c r="EG85" s="85"/>
      <c r="EH85" s="85"/>
      <c r="EI85" s="85"/>
      <c r="EJ85" s="85"/>
      <c r="EK85" s="85"/>
      <c r="EL85" s="85"/>
      <c r="EM85" s="85"/>
      <c r="EN85" s="85"/>
      <c r="EO85" s="85"/>
      <c r="EP85" s="85"/>
      <c r="EQ85" s="85"/>
      <c r="ER85" s="85"/>
      <c r="ES85" s="85"/>
      <c r="ET85" s="85"/>
      <c r="EU85" s="85"/>
      <c r="EV85" s="85"/>
      <c r="EW85" s="85"/>
      <c r="EX85" s="85"/>
      <c r="EY85" s="85"/>
      <c r="EZ85" s="85"/>
      <c r="FA85" s="85"/>
      <c r="FB85" s="85"/>
      <c r="FC85" s="85"/>
      <c r="FD85" s="85"/>
      <c r="FE85" s="85"/>
      <c r="FF85" s="85"/>
      <c r="FG85" s="85"/>
      <c r="FH85" s="85"/>
      <c r="FI85" s="85"/>
      <c r="FJ85" s="85"/>
      <c r="FK85" s="85"/>
      <c r="FL85" s="85"/>
      <c r="FM85" s="85"/>
      <c r="FN85" s="85"/>
      <c r="FO85" s="85"/>
      <c r="FP85" s="85"/>
      <c r="FQ85" s="85"/>
      <c r="FR85" s="85"/>
      <c r="FS85" s="85"/>
      <c r="FT85" s="85"/>
      <c r="FU85" s="85"/>
      <c r="FV85" s="85"/>
      <c r="FW85" s="85"/>
      <c r="FX85" s="85"/>
      <c r="FY85" s="85"/>
      <c r="FZ85" s="85"/>
      <c r="GA85" s="85"/>
      <c r="GB85" s="85"/>
      <c r="GC85" s="85"/>
      <c r="GD85" s="85"/>
      <c r="GE85" s="85"/>
      <c r="GF85" s="85"/>
      <c r="GG85" s="85"/>
      <c r="GH85" s="85"/>
      <c r="GI85" s="85"/>
      <c r="GJ85" s="85"/>
      <c r="GK85" s="85"/>
      <c r="GL85" s="85"/>
      <c r="GM85" s="85"/>
      <c r="GN85" s="85"/>
      <c r="GO85" s="85"/>
      <c r="GP85" s="85"/>
      <c r="GQ85" s="85"/>
      <c r="GR85" s="85"/>
      <c r="GS85" s="85"/>
      <c r="GT85" s="85"/>
      <c r="GU85" s="85"/>
      <c r="GV85" s="85"/>
      <c r="GW85" s="85"/>
      <c r="GX85" s="85"/>
      <c r="GY85" s="85"/>
      <c r="GZ85" s="85"/>
      <c r="HA85" s="85"/>
      <c r="HB85" s="85"/>
      <c r="HC85" s="85"/>
      <c r="HD85" s="85"/>
      <c r="HE85" s="85"/>
      <c r="HF85" s="85"/>
      <c r="HG85" s="85"/>
      <c r="HH85" s="85"/>
      <c r="HI85" s="85"/>
      <c r="HJ85" s="85"/>
      <c r="HK85" s="85"/>
      <c r="HL85" s="85"/>
      <c r="HM85" s="85"/>
      <c r="HN85" s="85"/>
      <c r="HO85" s="85"/>
      <c r="HP85" s="85"/>
      <c r="HQ85" s="85"/>
      <c r="HR85" s="85"/>
      <c r="HS85" s="85"/>
      <c r="HT85" s="85"/>
      <c r="HU85" s="85"/>
      <c r="HV85" s="85"/>
      <c r="HW85" s="85"/>
      <c r="HX85" s="85"/>
      <c r="HY85" s="85"/>
      <c r="HZ85" s="85"/>
      <c r="IA85" s="85"/>
      <c r="IB85" s="85"/>
      <c r="IC85" s="85"/>
      <c r="ID85" s="85"/>
      <c r="IE85" s="85"/>
      <c r="IF85" s="85"/>
      <c r="IG85" s="85"/>
      <c r="IH85" s="85"/>
      <c r="II85" s="85"/>
      <c r="IJ85" s="85"/>
      <c r="IK85" s="85"/>
      <c r="IL85" s="85"/>
      <c r="IM85" s="85"/>
      <c r="IN85" s="85"/>
      <c r="IO85" s="85"/>
      <c r="IP85" s="85"/>
      <c r="IQ85" s="85"/>
      <c r="IR85" s="85"/>
      <c r="IS85" s="85"/>
      <c r="IT85" s="85"/>
      <c r="IU85" s="85"/>
      <c r="IV85" s="85"/>
    </row>
    <row r="86" spans="1:256">
      <c r="A86" s="85"/>
      <c r="B86" s="85"/>
      <c r="C86" s="85"/>
      <c r="D86" s="85"/>
      <c r="E86" s="85"/>
      <c r="F86" s="85"/>
      <c r="G86" s="85"/>
      <c r="H86" s="85"/>
      <c r="I86" s="85"/>
      <c r="J86" s="95"/>
      <c r="K86" s="95"/>
      <c r="AA86" s="181"/>
      <c r="AB86" s="181"/>
      <c r="AC86" s="181"/>
      <c r="AD86" s="181"/>
      <c r="AE86" s="181"/>
      <c r="BE86" s="95"/>
      <c r="BF86" s="95"/>
      <c r="BG86" s="95"/>
      <c r="BH86" s="9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5"/>
      <c r="CV86" s="85"/>
      <c r="CW86" s="85"/>
      <c r="CX86" s="85"/>
      <c r="CY86" s="85"/>
      <c r="CZ86" s="85"/>
      <c r="DA86" s="85"/>
      <c r="DB86" s="85"/>
      <c r="DC86" s="85"/>
      <c r="DD86" s="85"/>
      <c r="DE86" s="85"/>
      <c r="DF86" s="85"/>
      <c r="DG86" s="85"/>
      <c r="DH86" s="85"/>
      <c r="DI86" s="85"/>
      <c r="DJ86" s="85"/>
      <c r="DK86" s="85"/>
      <c r="DL86" s="85"/>
      <c r="DM86" s="85"/>
      <c r="DN86" s="85"/>
      <c r="DO86" s="85"/>
      <c r="DP86" s="85"/>
      <c r="DQ86" s="85"/>
      <c r="DR86" s="85"/>
      <c r="DS86" s="85"/>
      <c r="DT86" s="85"/>
      <c r="DU86" s="85"/>
      <c r="DV86" s="85"/>
      <c r="DW86" s="85"/>
      <c r="DX86" s="85"/>
      <c r="DY86" s="85"/>
      <c r="DZ86" s="85"/>
      <c r="EA86" s="85"/>
      <c r="EB86" s="85"/>
      <c r="EC86" s="85"/>
      <c r="ED86" s="85"/>
      <c r="EE86" s="85"/>
      <c r="EF86" s="85"/>
      <c r="EG86" s="85"/>
      <c r="EH86" s="85"/>
      <c r="EI86" s="85"/>
      <c r="EJ86" s="85"/>
      <c r="EK86" s="85"/>
      <c r="EL86" s="85"/>
      <c r="EM86" s="85"/>
      <c r="EN86" s="85"/>
      <c r="EO86" s="85"/>
      <c r="EP86" s="85"/>
      <c r="EQ86" s="85"/>
      <c r="ER86" s="85"/>
      <c r="ES86" s="85"/>
      <c r="ET86" s="85"/>
      <c r="EU86" s="85"/>
      <c r="EV86" s="85"/>
      <c r="EW86" s="85"/>
      <c r="EX86" s="85"/>
      <c r="EY86" s="85"/>
      <c r="EZ86" s="85"/>
      <c r="FA86" s="85"/>
      <c r="FB86" s="85"/>
      <c r="FC86" s="85"/>
      <c r="FD86" s="85"/>
      <c r="FE86" s="85"/>
      <c r="FF86" s="85"/>
      <c r="FG86" s="85"/>
      <c r="FH86" s="85"/>
      <c r="FI86" s="85"/>
      <c r="FJ86" s="85"/>
      <c r="FK86" s="85"/>
      <c r="FL86" s="85"/>
      <c r="FM86" s="85"/>
      <c r="FN86" s="85"/>
      <c r="FO86" s="85"/>
      <c r="FP86" s="85"/>
      <c r="FQ86" s="85"/>
      <c r="FR86" s="85"/>
      <c r="FS86" s="85"/>
      <c r="FT86" s="85"/>
      <c r="FU86" s="85"/>
      <c r="FV86" s="85"/>
      <c r="FW86" s="85"/>
      <c r="FX86" s="85"/>
      <c r="FY86" s="85"/>
      <c r="FZ86" s="85"/>
      <c r="GA86" s="85"/>
      <c r="GB86" s="85"/>
      <c r="GC86" s="85"/>
      <c r="GD86" s="85"/>
      <c r="GE86" s="85"/>
      <c r="GF86" s="85"/>
      <c r="GG86" s="85"/>
      <c r="GH86" s="85"/>
      <c r="GI86" s="85"/>
      <c r="GJ86" s="85"/>
      <c r="GK86" s="85"/>
      <c r="GL86" s="85"/>
      <c r="GM86" s="85"/>
      <c r="GN86" s="85"/>
      <c r="GO86" s="85"/>
      <c r="GP86" s="85"/>
      <c r="GQ86" s="85"/>
      <c r="GR86" s="85"/>
      <c r="GS86" s="85"/>
      <c r="GT86" s="85"/>
      <c r="GU86" s="85"/>
      <c r="GV86" s="85"/>
      <c r="GW86" s="85"/>
      <c r="GX86" s="85"/>
      <c r="GY86" s="85"/>
      <c r="GZ86" s="85"/>
      <c r="HA86" s="85"/>
      <c r="HB86" s="85"/>
      <c r="HC86" s="85"/>
      <c r="HD86" s="85"/>
      <c r="HE86" s="85"/>
      <c r="HF86" s="85"/>
      <c r="HG86" s="85"/>
      <c r="HH86" s="85"/>
      <c r="HI86" s="85"/>
      <c r="HJ86" s="85"/>
      <c r="HK86" s="85"/>
      <c r="HL86" s="85"/>
      <c r="HM86" s="85"/>
      <c r="HN86" s="85"/>
      <c r="HO86" s="85"/>
      <c r="HP86" s="85"/>
      <c r="HQ86" s="85"/>
      <c r="HR86" s="85"/>
      <c r="HS86" s="85"/>
      <c r="HT86" s="85"/>
      <c r="HU86" s="85"/>
      <c r="HV86" s="85"/>
      <c r="HW86" s="85"/>
      <c r="HX86" s="85"/>
      <c r="HY86" s="85"/>
      <c r="HZ86" s="85"/>
      <c r="IA86" s="85"/>
      <c r="IB86" s="85"/>
      <c r="IC86" s="85"/>
      <c r="ID86" s="85"/>
      <c r="IE86" s="85"/>
      <c r="IF86" s="85"/>
      <c r="IG86" s="85"/>
      <c r="IH86" s="85"/>
      <c r="II86" s="85"/>
      <c r="IJ86" s="85"/>
      <c r="IK86" s="85"/>
      <c r="IL86" s="85"/>
      <c r="IM86" s="85"/>
      <c r="IN86" s="85"/>
      <c r="IO86" s="85"/>
      <c r="IP86" s="85"/>
      <c r="IQ86" s="85"/>
      <c r="IR86" s="85"/>
      <c r="IS86" s="85"/>
      <c r="IT86" s="85"/>
      <c r="IU86" s="85"/>
      <c r="IV86" s="85"/>
    </row>
    <row r="87" spans="1:256">
      <c r="A87" s="85"/>
      <c r="B87" s="85"/>
      <c r="C87" s="85"/>
      <c r="D87" s="85"/>
      <c r="E87" s="85"/>
      <c r="F87" s="85"/>
      <c r="G87" s="85"/>
      <c r="H87" s="85"/>
      <c r="I87" s="85"/>
      <c r="J87" s="95"/>
      <c r="K87" s="95"/>
      <c r="AA87" s="181"/>
      <c r="AB87" s="181"/>
      <c r="AC87" s="181"/>
      <c r="AD87" s="181"/>
      <c r="AE87" s="181"/>
      <c r="BE87" s="95"/>
      <c r="BF87" s="95"/>
      <c r="BG87" s="95"/>
      <c r="BH87" s="9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85"/>
      <c r="CT87" s="85"/>
      <c r="CU87" s="85"/>
      <c r="CV87" s="85"/>
      <c r="CW87" s="85"/>
      <c r="CX87" s="85"/>
      <c r="CY87" s="85"/>
      <c r="CZ87" s="85"/>
      <c r="DA87" s="85"/>
      <c r="DB87" s="85"/>
      <c r="DC87" s="85"/>
      <c r="DD87" s="85"/>
      <c r="DE87" s="85"/>
      <c r="DF87" s="85"/>
      <c r="DG87" s="85"/>
      <c r="DH87" s="85"/>
      <c r="DI87" s="85"/>
      <c r="DJ87" s="85"/>
      <c r="DK87" s="85"/>
      <c r="DL87" s="85"/>
      <c r="DM87" s="85"/>
      <c r="DN87" s="85"/>
      <c r="DO87" s="85"/>
      <c r="DP87" s="85"/>
      <c r="DQ87" s="85"/>
      <c r="DR87" s="85"/>
      <c r="DS87" s="85"/>
      <c r="DT87" s="85"/>
      <c r="DU87" s="85"/>
      <c r="DV87" s="85"/>
      <c r="DW87" s="85"/>
      <c r="DX87" s="85"/>
      <c r="DY87" s="85"/>
      <c r="DZ87" s="85"/>
      <c r="EA87" s="85"/>
      <c r="EB87" s="85"/>
      <c r="EC87" s="85"/>
      <c r="ED87" s="85"/>
      <c r="EE87" s="85"/>
      <c r="EF87" s="85"/>
      <c r="EG87" s="85"/>
      <c r="EH87" s="85"/>
      <c r="EI87" s="85"/>
      <c r="EJ87" s="85"/>
      <c r="EK87" s="85"/>
      <c r="EL87" s="85"/>
      <c r="EM87" s="85"/>
      <c r="EN87" s="85"/>
      <c r="EO87" s="85"/>
      <c r="EP87" s="85"/>
      <c r="EQ87" s="85"/>
      <c r="ER87" s="85"/>
      <c r="ES87" s="85"/>
      <c r="ET87" s="85"/>
      <c r="EU87" s="85"/>
      <c r="EV87" s="85"/>
      <c r="EW87" s="85"/>
      <c r="EX87" s="85"/>
      <c r="EY87" s="85"/>
      <c r="EZ87" s="85"/>
      <c r="FA87" s="85"/>
      <c r="FB87" s="85"/>
      <c r="FC87" s="85"/>
      <c r="FD87" s="85"/>
      <c r="FE87" s="85"/>
      <c r="FF87" s="85"/>
      <c r="FG87" s="85"/>
      <c r="FH87" s="85"/>
      <c r="FI87" s="85"/>
      <c r="FJ87" s="85"/>
      <c r="FK87" s="85"/>
      <c r="FL87" s="85"/>
      <c r="FM87" s="85"/>
      <c r="FN87" s="85"/>
      <c r="FO87" s="85"/>
      <c r="FP87" s="85"/>
      <c r="FQ87" s="85"/>
      <c r="FR87" s="85"/>
      <c r="FS87" s="85"/>
      <c r="FT87" s="85"/>
      <c r="FU87" s="85"/>
      <c r="FV87" s="85"/>
      <c r="FW87" s="85"/>
      <c r="FX87" s="85"/>
      <c r="FY87" s="85"/>
      <c r="FZ87" s="85"/>
      <c r="GA87" s="85"/>
      <c r="GB87" s="85"/>
      <c r="GC87" s="85"/>
      <c r="GD87" s="85"/>
      <c r="GE87" s="85"/>
      <c r="GF87" s="85"/>
      <c r="GG87" s="85"/>
      <c r="GH87" s="85"/>
      <c r="GI87" s="85"/>
      <c r="GJ87" s="85"/>
      <c r="GK87" s="85"/>
      <c r="GL87" s="85"/>
      <c r="GM87" s="85"/>
      <c r="GN87" s="85"/>
      <c r="GO87" s="85"/>
      <c r="GP87" s="85"/>
      <c r="GQ87" s="85"/>
      <c r="GR87" s="85"/>
      <c r="GS87" s="85"/>
      <c r="GT87" s="85"/>
      <c r="GU87" s="85"/>
      <c r="GV87" s="85"/>
      <c r="GW87" s="85"/>
      <c r="GX87" s="85"/>
      <c r="GY87" s="85"/>
      <c r="GZ87" s="85"/>
      <c r="HA87" s="85"/>
      <c r="HB87" s="85"/>
      <c r="HC87" s="85"/>
      <c r="HD87" s="85"/>
      <c r="HE87" s="85"/>
      <c r="HF87" s="85"/>
      <c r="HG87" s="85"/>
      <c r="HH87" s="85"/>
      <c r="HI87" s="85"/>
      <c r="HJ87" s="85"/>
      <c r="HK87" s="85"/>
      <c r="HL87" s="85"/>
      <c r="HM87" s="85"/>
      <c r="HN87" s="85"/>
      <c r="HO87" s="85"/>
      <c r="HP87" s="85"/>
      <c r="HQ87" s="85"/>
      <c r="HR87" s="85"/>
      <c r="HS87" s="85"/>
      <c r="HT87" s="85"/>
      <c r="HU87" s="85"/>
      <c r="HV87" s="85"/>
      <c r="HW87" s="85"/>
      <c r="HX87" s="85"/>
      <c r="HY87" s="85"/>
      <c r="HZ87" s="85"/>
      <c r="IA87" s="85"/>
      <c r="IB87" s="85"/>
      <c r="IC87" s="85"/>
      <c r="ID87" s="85"/>
      <c r="IE87" s="85"/>
      <c r="IF87" s="85"/>
      <c r="IG87" s="85"/>
      <c r="IH87" s="85"/>
      <c r="II87" s="85"/>
      <c r="IJ87" s="85"/>
      <c r="IK87" s="85"/>
      <c r="IL87" s="85"/>
      <c r="IM87" s="85"/>
      <c r="IN87" s="85"/>
      <c r="IO87" s="85"/>
      <c r="IP87" s="85"/>
      <c r="IQ87" s="85"/>
      <c r="IR87" s="85"/>
      <c r="IS87" s="85"/>
      <c r="IT87" s="85"/>
      <c r="IU87" s="85"/>
      <c r="IV87" s="85"/>
    </row>
    <row r="88" spans="1:256">
      <c r="A88" s="85"/>
      <c r="B88" s="85"/>
      <c r="C88" s="85"/>
      <c r="D88" s="85"/>
      <c r="E88" s="85"/>
      <c r="F88" s="85"/>
      <c r="G88" s="85"/>
      <c r="H88" s="85"/>
      <c r="I88" s="85"/>
      <c r="J88" s="95"/>
      <c r="K88" s="95"/>
      <c r="AA88" s="181"/>
      <c r="BE88" s="95"/>
      <c r="BF88" s="95"/>
      <c r="BG88" s="95"/>
      <c r="BH88" s="9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5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5"/>
      <c r="CV88" s="85"/>
      <c r="CW88" s="85"/>
      <c r="CX88" s="85"/>
      <c r="CY88" s="85"/>
      <c r="CZ88" s="85"/>
      <c r="DA88" s="85"/>
      <c r="DB88" s="85"/>
      <c r="DC88" s="85"/>
      <c r="DD88" s="85"/>
      <c r="DE88" s="85"/>
      <c r="DF88" s="85"/>
      <c r="DG88" s="85"/>
      <c r="DH88" s="85"/>
      <c r="DI88" s="85"/>
      <c r="DJ88" s="85"/>
      <c r="DK88" s="85"/>
      <c r="DL88" s="85"/>
      <c r="DM88" s="85"/>
      <c r="DN88" s="85"/>
      <c r="DO88" s="85"/>
      <c r="DP88" s="85"/>
      <c r="DQ88" s="85"/>
      <c r="DR88" s="85"/>
      <c r="DS88" s="85"/>
      <c r="DT88" s="85"/>
      <c r="DU88" s="85"/>
      <c r="DV88" s="85"/>
      <c r="DW88" s="85"/>
      <c r="DX88" s="85"/>
      <c r="DY88" s="85"/>
      <c r="DZ88" s="85"/>
      <c r="EA88" s="85"/>
      <c r="EB88" s="85"/>
      <c r="EC88" s="85"/>
      <c r="ED88" s="85"/>
      <c r="EE88" s="85"/>
      <c r="EF88" s="85"/>
      <c r="EG88" s="85"/>
      <c r="EH88" s="85"/>
      <c r="EI88" s="85"/>
      <c r="EJ88" s="85"/>
      <c r="EK88" s="85"/>
      <c r="EL88" s="85"/>
      <c r="EM88" s="85"/>
      <c r="EN88" s="85"/>
      <c r="EO88" s="85"/>
      <c r="EP88" s="85"/>
      <c r="EQ88" s="85"/>
      <c r="ER88" s="85"/>
      <c r="ES88" s="85"/>
      <c r="ET88" s="85"/>
      <c r="EU88" s="85"/>
      <c r="EV88" s="85"/>
      <c r="EW88" s="85"/>
      <c r="EX88" s="85"/>
      <c r="EY88" s="85"/>
      <c r="EZ88" s="85"/>
      <c r="FA88" s="85"/>
      <c r="FB88" s="85"/>
      <c r="FC88" s="85"/>
      <c r="FD88" s="85"/>
      <c r="FE88" s="85"/>
      <c r="FF88" s="85"/>
      <c r="FG88" s="85"/>
      <c r="FH88" s="85"/>
      <c r="FI88" s="85"/>
      <c r="FJ88" s="85"/>
      <c r="FK88" s="85"/>
      <c r="FL88" s="85"/>
      <c r="FM88" s="85"/>
      <c r="FN88" s="85"/>
      <c r="FO88" s="85"/>
      <c r="FP88" s="85"/>
      <c r="FQ88" s="85"/>
      <c r="FR88" s="85"/>
      <c r="FS88" s="85"/>
      <c r="FT88" s="85"/>
      <c r="FU88" s="85"/>
      <c r="FV88" s="85"/>
      <c r="FW88" s="85"/>
      <c r="FX88" s="85"/>
      <c r="FY88" s="85"/>
      <c r="FZ88" s="85"/>
      <c r="GA88" s="85"/>
      <c r="GB88" s="85"/>
      <c r="GC88" s="85"/>
      <c r="GD88" s="85"/>
      <c r="GE88" s="85"/>
      <c r="GF88" s="85"/>
      <c r="GG88" s="85"/>
      <c r="GH88" s="85"/>
      <c r="GI88" s="85"/>
      <c r="GJ88" s="85"/>
      <c r="GK88" s="85"/>
      <c r="GL88" s="85"/>
      <c r="GM88" s="85"/>
      <c r="GN88" s="85"/>
      <c r="GO88" s="85"/>
      <c r="GP88" s="85"/>
      <c r="GQ88" s="85"/>
      <c r="GR88" s="85"/>
      <c r="GS88" s="85"/>
      <c r="GT88" s="85"/>
      <c r="GU88" s="85"/>
      <c r="GV88" s="85"/>
      <c r="GW88" s="85"/>
      <c r="GX88" s="85"/>
      <c r="GY88" s="85"/>
      <c r="GZ88" s="85"/>
      <c r="HA88" s="85"/>
      <c r="HB88" s="85"/>
      <c r="HC88" s="85"/>
      <c r="HD88" s="85"/>
      <c r="HE88" s="85"/>
      <c r="HF88" s="85"/>
      <c r="HG88" s="85"/>
      <c r="HH88" s="85"/>
      <c r="HI88" s="85"/>
      <c r="HJ88" s="85"/>
      <c r="HK88" s="85"/>
      <c r="HL88" s="85"/>
      <c r="HM88" s="85"/>
      <c r="HN88" s="85"/>
      <c r="HO88" s="85"/>
      <c r="HP88" s="85"/>
      <c r="HQ88" s="85"/>
      <c r="HR88" s="85"/>
      <c r="HS88" s="85"/>
      <c r="HT88" s="85"/>
      <c r="HU88" s="85"/>
      <c r="HV88" s="85"/>
      <c r="HW88" s="85"/>
      <c r="HX88" s="85"/>
      <c r="HY88" s="85"/>
      <c r="HZ88" s="85"/>
      <c r="IA88" s="85"/>
      <c r="IB88" s="85"/>
      <c r="IC88" s="85"/>
      <c r="ID88" s="85"/>
      <c r="IE88" s="85"/>
      <c r="IF88" s="85"/>
      <c r="IG88" s="85"/>
      <c r="IH88" s="85"/>
      <c r="II88" s="85"/>
      <c r="IJ88" s="85"/>
      <c r="IK88" s="85"/>
      <c r="IL88" s="85"/>
      <c r="IM88" s="85"/>
      <c r="IN88" s="85"/>
      <c r="IO88" s="85"/>
      <c r="IP88" s="85"/>
      <c r="IQ88" s="85"/>
      <c r="IR88" s="85"/>
      <c r="IS88" s="85"/>
      <c r="IT88" s="85"/>
      <c r="IU88" s="85"/>
      <c r="IV88" s="85"/>
    </row>
    <row r="89" spans="1:256">
      <c r="A89" s="85"/>
      <c r="B89" s="85"/>
      <c r="C89" s="85"/>
      <c r="D89" s="85"/>
      <c r="E89" s="85"/>
      <c r="F89" s="85"/>
      <c r="G89" s="85"/>
      <c r="H89" s="85"/>
      <c r="I89" s="85"/>
      <c r="J89" s="95"/>
      <c r="K89" s="95"/>
      <c r="AA89" s="181"/>
      <c r="BE89" s="95"/>
      <c r="BF89" s="95"/>
      <c r="BG89" s="95"/>
      <c r="BH89" s="9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5"/>
      <c r="CR89" s="85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5"/>
      <c r="DE89" s="85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85"/>
      <c r="DR89" s="85"/>
      <c r="DS89" s="85"/>
      <c r="DT89" s="85"/>
      <c r="DU89" s="85"/>
      <c r="DV89" s="85"/>
      <c r="DW89" s="85"/>
      <c r="DX89" s="85"/>
      <c r="DY89" s="85"/>
      <c r="DZ89" s="85"/>
      <c r="EA89" s="85"/>
      <c r="EB89" s="85"/>
      <c r="EC89" s="85"/>
      <c r="ED89" s="85"/>
      <c r="EE89" s="85"/>
      <c r="EF89" s="85"/>
      <c r="EG89" s="85"/>
      <c r="EH89" s="85"/>
      <c r="EI89" s="85"/>
      <c r="EJ89" s="85"/>
      <c r="EK89" s="85"/>
      <c r="EL89" s="85"/>
      <c r="EM89" s="85"/>
      <c r="EN89" s="85"/>
      <c r="EO89" s="85"/>
      <c r="EP89" s="85"/>
      <c r="EQ89" s="85"/>
      <c r="ER89" s="85"/>
      <c r="ES89" s="85"/>
      <c r="ET89" s="85"/>
      <c r="EU89" s="85"/>
      <c r="EV89" s="85"/>
      <c r="EW89" s="85"/>
      <c r="EX89" s="85"/>
      <c r="EY89" s="85"/>
      <c r="EZ89" s="85"/>
      <c r="FA89" s="85"/>
      <c r="FB89" s="85"/>
      <c r="FC89" s="85"/>
      <c r="FD89" s="85"/>
      <c r="FE89" s="85"/>
      <c r="FF89" s="85"/>
      <c r="FG89" s="85"/>
      <c r="FH89" s="85"/>
      <c r="FI89" s="85"/>
      <c r="FJ89" s="85"/>
      <c r="FK89" s="85"/>
      <c r="FL89" s="85"/>
      <c r="FM89" s="85"/>
      <c r="FN89" s="85"/>
      <c r="FO89" s="85"/>
      <c r="FP89" s="85"/>
      <c r="FQ89" s="85"/>
      <c r="FR89" s="85"/>
      <c r="FS89" s="85"/>
      <c r="FT89" s="85"/>
      <c r="FU89" s="85"/>
      <c r="FV89" s="85"/>
      <c r="FW89" s="85"/>
      <c r="FX89" s="85"/>
      <c r="FY89" s="85"/>
      <c r="FZ89" s="85"/>
      <c r="GA89" s="85"/>
      <c r="GB89" s="85"/>
      <c r="GC89" s="85"/>
      <c r="GD89" s="85"/>
      <c r="GE89" s="85"/>
      <c r="GF89" s="85"/>
      <c r="GG89" s="85"/>
      <c r="GH89" s="85"/>
      <c r="GI89" s="85"/>
      <c r="GJ89" s="85"/>
      <c r="GK89" s="85"/>
      <c r="GL89" s="85"/>
      <c r="GM89" s="85"/>
      <c r="GN89" s="85"/>
      <c r="GO89" s="85"/>
      <c r="GP89" s="85"/>
      <c r="GQ89" s="85"/>
      <c r="GR89" s="85"/>
      <c r="GS89" s="85"/>
      <c r="GT89" s="85"/>
      <c r="GU89" s="85"/>
      <c r="GV89" s="85"/>
      <c r="GW89" s="85"/>
      <c r="GX89" s="85"/>
      <c r="GY89" s="85"/>
      <c r="GZ89" s="85"/>
      <c r="HA89" s="85"/>
      <c r="HB89" s="85"/>
      <c r="HC89" s="85"/>
      <c r="HD89" s="85"/>
      <c r="HE89" s="85"/>
      <c r="HF89" s="85"/>
      <c r="HG89" s="85"/>
      <c r="HH89" s="85"/>
      <c r="HI89" s="85"/>
      <c r="HJ89" s="85"/>
      <c r="HK89" s="85"/>
      <c r="HL89" s="85"/>
      <c r="HM89" s="85"/>
      <c r="HN89" s="85"/>
      <c r="HO89" s="85"/>
      <c r="HP89" s="85"/>
      <c r="HQ89" s="85"/>
      <c r="HR89" s="85"/>
      <c r="HS89" s="85"/>
      <c r="HT89" s="85"/>
      <c r="HU89" s="85"/>
      <c r="HV89" s="85"/>
      <c r="HW89" s="85"/>
      <c r="HX89" s="85"/>
      <c r="HY89" s="85"/>
      <c r="HZ89" s="85"/>
      <c r="IA89" s="85"/>
      <c r="IB89" s="85"/>
      <c r="IC89" s="85"/>
      <c r="ID89" s="85"/>
      <c r="IE89" s="85"/>
      <c r="IF89" s="85"/>
      <c r="IG89" s="85"/>
      <c r="IH89" s="85"/>
      <c r="II89" s="85"/>
      <c r="IJ89" s="85"/>
      <c r="IK89" s="85"/>
      <c r="IL89" s="85"/>
      <c r="IM89" s="85"/>
      <c r="IN89" s="85"/>
      <c r="IO89" s="85"/>
      <c r="IP89" s="85"/>
      <c r="IQ89" s="85"/>
      <c r="IR89" s="85"/>
      <c r="IS89" s="85"/>
      <c r="IT89" s="85"/>
      <c r="IU89" s="85"/>
      <c r="IV89" s="85"/>
    </row>
    <row r="90" spans="1:256">
      <c r="A90" s="85"/>
      <c r="B90" s="85"/>
      <c r="C90" s="85"/>
      <c r="D90" s="85"/>
      <c r="E90" s="85"/>
      <c r="F90" s="85"/>
      <c r="G90" s="85"/>
      <c r="H90" s="85"/>
      <c r="I90" s="85"/>
      <c r="J90" s="95"/>
      <c r="K90" s="95"/>
      <c r="AA90" s="181"/>
      <c r="BE90" s="95"/>
      <c r="BF90" s="95"/>
      <c r="BG90" s="95"/>
      <c r="BH90" s="95"/>
      <c r="BI90" s="85"/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5"/>
      <c r="CE90" s="85"/>
      <c r="CF90" s="85"/>
      <c r="CG90" s="85"/>
      <c r="CH90" s="85"/>
      <c r="CI90" s="85"/>
      <c r="CJ90" s="85"/>
      <c r="CK90" s="85"/>
      <c r="CL90" s="85"/>
      <c r="CM90" s="85"/>
      <c r="CN90" s="85"/>
      <c r="CO90" s="85"/>
      <c r="CP90" s="85"/>
      <c r="CQ90" s="85"/>
      <c r="CR90" s="85"/>
      <c r="CS90" s="85"/>
      <c r="CT90" s="85"/>
      <c r="CU90" s="85"/>
      <c r="CV90" s="85"/>
      <c r="CW90" s="85"/>
      <c r="CX90" s="85"/>
      <c r="CY90" s="85"/>
      <c r="CZ90" s="85"/>
      <c r="DA90" s="85"/>
      <c r="DB90" s="85"/>
      <c r="DC90" s="85"/>
      <c r="DD90" s="85"/>
      <c r="DE90" s="85"/>
      <c r="DF90" s="85"/>
      <c r="DG90" s="85"/>
      <c r="DH90" s="85"/>
      <c r="DI90" s="85"/>
      <c r="DJ90" s="85"/>
      <c r="DK90" s="85"/>
      <c r="DL90" s="85"/>
      <c r="DM90" s="85"/>
      <c r="DN90" s="85"/>
      <c r="DO90" s="85"/>
      <c r="DP90" s="85"/>
      <c r="DQ90" s="85"/>
      <c r="DR90" s="85"/>
      <c r="DS90" s="85"/>
      <c r="DT90" s="85"/>
      <c r="DU90" s="85"/>
      <c r="DV90" s="85"/>
      <c r="DW90" s="85"/>
      <c r="DX90" s="85"/>
      <c r="DY90" s="85"/>
      <c r="DZ90" s="85"/>
      <c r="EA90" s="85"/>
      <c r="EB90" s="85"/>
      <c r="EC90" s="85"/>
      <c r="ED90" s="85"/>
      <c r="EE90" s="85"/>
      <c r="EF90" s="85"/>
      <c r="EG90" s="85"/>
      <c r="EH90" s="85"/>
      <c r="EI90" s="85"/>
      <c r="EJ90" s="85"/>
      <c r="EK90" s="85"/>
      <c r="EL90" s="85"/>
      <c r="EM90" s="85"/>
      <c r="EN90" s="85"/>
      <c r="EO90" s="85"/>
      <c r="EP90" s="85"/>
      <c r="EQ90" s="85"/>
      <c r="ER90" s="85"/>
      <c r="ES90" s="85"/>
      <c r="ET90" s="85"/>
      <c r="EU90" s="85"/>
      <c r="EV90" s="85"/>
      <c r="EW90" s="85"/>
      <c r="EX90" s="85"/>
      <c r="EY90" s="85"/>
      <c r="EZ90" s="85"/>
      <c r="FA90" s="85"/>
      <c r="FB90" s="85"/>
      <c r="FC90" s="85"/>
      <c r="FD90" s="85"/>
      <c r="FE90" s="85"/>
      <c r="FF90" s="85"/>
      <c r="FG90" s="85"/>
      <c r="FH90" s="85"/>
      <c r="FI90" s="85"/>
      <c r="FJ90" s="85"/>
      <c r="FK90" s="85"/>
      <c r="FL90" s="85"/>
      <c r="FM90" s="85"/>
      <c r="FN90" s="85"/>
      <c r="FO90" s="85"/>
      <c r="FP90" s="85"/>
      <c r="FQ90" s="85"/>
      <c r="FR90" s="85"/>
      <c r="FS90" s="85"/>
      <c r="FT90" s="85"/>
      <c r="FU90" s="85"/>
      <c r="FV90" s="85"/>
      <c r="FW90" s="85"/>
      <c r="FX90" s="85"/>
      <c r="FY90" s="85"/>
      <c r="FZ90" s="85"/>
      <c r="GA90" s="85"/>
      <c r="GB90" s="85"/>
      <c r="GC90" s="85"/>
      <c r="GD90" s="85"/>
      <c r="GE90" s="85"/>
      <c r="GF90" s="85"/>
      <c r="GG90" s="85"/>
      <c r="GH90" s="85"/>
      <c r="GI90" s="85"/>
      <c r="GJ90" s="85"/>
      <c r="GK90" s="85"/>
      <c r="GL90" s="85"/>
      <c r="GM90" s="85"/>
      <c r="GN90" s="85"/>
      <c r="GO90" s="85"/>
      <c r="GP90" s="85"/>
      <c r="GQ90" s="85"/>
      <c r="GR90" s="85"/>
      <c r="GS90" s="85"/>
      <c r="GT90" s="85"/>
      <c r="GU90" s="85"/>
      <c r="GV90" s="85"/>
      <c r="GW90" s="85"/>
      <c r="GX90" s="85"/>
      <c r="GY90" s="85"/>
      <c r="GZ90" s="85"/>
      <c r="HA90" s="85"/>
      <c r="HB90" s="85"/>
      <c r="HC90" s="85"/>
      <c r="HD90" s="85"/>
      <c r="HE90" s="85"/>
      <c r="HF90" s="85"/>
      <c r="HG90" s="85"/>
      <c r="HH90" s="85"/>
      <c r="HI90" s="85"/>
      <c r="HJ90" s="85"/>
      <c r="HK90" s="85"/>
      <c r="HL90" s="85"/>
      <c r="HM90" s="85"/>
      <c r="HN90" s="85"/>
      <c r="HO90" s="85"/>
      <c r="HP90" s="85"/>
      <c r="HQ90" s="85"/>
      <c r="HR90" s="85"/>
      <c r="HS90" s="85"/>
      <c r="HT90" s="85"/>
      <c r="HU90" s="85"/>
      <c r="HV90" s="85"/>
      <c r="HW90" s="85"/>
      <c r="HX90" s="85"/>
      <c r="HY90" s="85"/>
      <c r="HZ90" s="85"/>
      <c r="IA90" s="85"/>
      <c r="IB90" s="85"/>
      <c r="IC90" s="85"/>
      <c r="ID90" s="85"/>
      <c r="IE90" s="85"/>
      <c r="IF90" s="85"/>
      <c r="IG90" s="85"/>
      <c r="IH90" s="85"/>
      <c r="II90" s="85"/>
      <c r="IJ90" s="85"/>
      <c r="IK90" s="85"/>
      <c r="IL90" s="85"/>
      <c r="IM90" s="85"/>
      <c r="IN90" s="85"/>
      <c r="IO90" s="85"/>
      <c r="IP90" s="85"/>
      <c r="IQ90" s="85"/>
      <c r="IR90" s="85"/>
      <c r="IS90" s="85"/>
      <c r="IT90" s="85"/>
      <c r="IU90" s="85"/>
      <c r="IV90" s="85"/>
    </row>
    <row r="91" spans="1:256">
      <c r="A91" s="85"/>
      <c r="B91" s="85"/>
      <c r="C91" s="85"/>
      <c r="D91" s="85"/>
      <c r="E91" s="85"/>
      <c r="F91" s="85"/>
      <c r="G91" s="85"/>
      <c r="H91" s="85"/>
      <c r="I91" s="85"/>
      <c r="J91" s="95"/>
      <c r="K91" s="95"/>
      <c r="AA91" s="181"/>
      <c r="BE91" s="95"/>
      <c r="BF91" s="95"/>
      <c r="BG91" s="95"/>
      <c r="BH91" s="9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/>
      <c r="CI91" s="85"/>
      <c r="CJ91" s="85"/>
      <c r="CK91" s="85"/>
      <c r="CL91" s="85"/>
      <c r="CM91" s="85"/>
      <c r="CN91" s="85"/>
      <c r="CO91" s="85"/>
      <c r="CP91" s="85"/>
      <c r="CQ91" s="85"/>
      <c r="CR91" s="85"/>
      <c r="CS91" s="85"/>
      <c r="CT91" s="85"/>
      <c r="CU91" s="85"/>
      <c r="CV91" s="85"/>
      <c r="CW91" s="85"/>
      <c r="CX91" s="85"/>
      <c r="CY91" s="85"/>
      <c r="CZ91" s="85"/>
      <c r="DA91" s="85"/>
      <c r="DB91" s="85"/>
      <c r="DC91" s="85"/>
      <c r="DD91" s="85"/>
      <c r="DE91" s="85"/>
      <c r="DF91" s="85"/>
      <c r="DG91" s="85"/>
      <c r="DH91" s="85"/>
      <c r="DI91" s="85"/>
      <c r="DJ91" s="85"/>
      <c r="DK91" s="85"/>
      <c r="DL91" s="85"/>
      <c r="DM91" s="85"/>
      <c r="DN91" s="85"/>
      <c r="DO91" s="85"/>
      <c r="DP91" s="85"/>
      <c r="DQ91" s="85"/>
      <c r="DR91" s="85"/>
      <c r="DS91" s="85"/>
      <c r="DT91" s="85"/>
      <c r="DU91" s="85"/>
      <c r="DV91" s="85"/>
      <c r="DW91" s="85"/>
      <c r="DX91" s="85"/>
      <c r="DY91" s="85"/>
      <c r="DZ91" s="85"/>
      <c r="EA91" s="85"/>
      <c r="EB91" s="85"/>
      <c r="EC91" s="85"/>
      <c r="ED91" s="85"/>
      <c r="EE91" s="85"/>
      <c r="EF91" s="85"/>
      <c r="EG91" s="85"/>
      <c r="EH91" s="85"/>
      <c r="EI91" s="85"/>
      <c r="EJ91" s="85"/>
      <c r="EK91" s="85"/>
      <c r="EL91" s="85"/>
      <c r="EM91" s="85"/>
      <c r="EN91" s="85"/>
      <c r="EO91" s="85"/>
      <c r="EP91" s="85"/>
      <c r="EQ91" s="85"/>
      <c r="ER91" s="85"/>
      <c r="ES91" s="85"/>
      <c r="ET91" s="85"/>
      <c r="EU91" s="85"/>
      <c r="EV91" s="85"/>
      <c r="EW91" s="85"/>
      <c r="EX91" s="85"/>
      <c r="EY91" s="85"/>
      <c r="EZ91" s="85"/>
      <c r="FA91" s="85"/>
      <c r="FB91" s="85"/>
      <c r="FC91" s="85"/>
      <c r="FD91" s="85"/>
      <c r="FE91" s="85"/>
      <c r="FF91" s="85"/>
      <c r="FG91" s="85"/>
      <c r="FH91" s="85"/>
      <c r="FI91" s="85"/>
      <c r="FJ91" s="85"/>
      <c r="FK91" s="85"/>
      <c r="FL91" s="85"/>
      <c r="FM91" s="85"/>
      <c r="FN91" s="85"/>
      <c r="FO91" s="85"/>
      <c r="FP91" s="85"/>
      <c r="FQ91" s="85"/>
      <c r="FR91" s="85"/>
      <c r="FS91" s="85"/>
      <c r="FT91" s="85"/>
      <c r="FU91" s="85"/>
      <c r="FV91" s="85"/>
      <c r="FW91" s="85"/>
      <c r="FX91" s="85"/>
      <c r="FY91" s="85"/>
      <c r="FZ91" s="85"/>
      <c r="GA91" s="85"/>
      <c r="GB91" s="85"/>
      <c r="GC91" s="85"/>
      <c r="GD91" s="85"/>
      <c r="GE91" s="85"/>
      <c r="GF91" s="85"/>
      <c r="GG91" s="85"/>
      <c r="GH91" s="85"/>
      <c r="GI91" s="85"/>
      <c r="GJ91" s="85"/>
      <c r="GK91" s="85"/>
      <c r="GL91" s="85"/>
      <c r="GM91" s="85"/>
      <c r="GN91" s="85"/>
      <c r="GO91" s="85"/>
      <c r="GP91" s="85"/>
      <c r="GQ91" s="85"/>
      <c r="GR91" s="85"/>
      <c r="GS91" s="85"/>
      <c r="GT91" s="85"/>
      <c r="GU91" s="85"/>
      <c r="GV91" s="85"/>
      <c r="GW91" s="85"/>
      <c r="GX91" s="85"/>
      <c r="GY91" s="85"/>
      <c r="GZ91" s="85"/>
      <c r="HA91" s="85"/>
      <c r="HB91" s="85"/>
      <c r="HC91" s="85"/>
      <c r="HD91" s="85"/>
      <c r="HE91" s="85"/>
      <c r="HF91" s="85"/>
      <c r="HG91" s="85"/>
      <c r="HH91" s="85"/>
      <c r="HI91" s="85"/>
      <c r="HJ91" s="85"/>
      <c r="HK91" s="85"/>
      <c r="HL91" s="85"/>
      <c r="HM91" s="85"/>
      <c r="HN91" s="85"/>
      <c r="HO91" s="85"/>
      <c r="HP91" s="85"/>
      <c r="HQ91" s="85"/>
      <c r="HR91" s="85"/>
      <c r="HS91" s="85"/>
      <c r="HT91" s="85"/>
      <c r="HU91" s="85"/>
      <c r="HV91" s="85"/>
      <c r="HW91" s="85"/>
      <c r="HX91" s="85"/>
      <c r="HY91" s="85"/>
      <c r="HZ91" s="85"/>
      <c r="IA91" s="85"/>
      <c r="IB91" s="85"/>
      <c r="IC91" s="85"/>
      <c r="ID91" s="85"/>
      <c r="IE91" s="85"/>
      <c r="IF91" s="85"/>
      <c r="IG91" s="85"/>
      <c r="IH91" s="85"/>
      <c r="II91" s="85"/>
      <c r="IJ91" s="85"/>
      <c r="IK91" s="85"/>
      <c r="IL91" s="85"/>
      <c r="IM91" s="85"/>
      <c r="IN91" s="85"/>
      <c r="IO91" s="85"/>
      <c r="IP91" s="85"/>
      <c r="IQ91" s="85"/>
      <c r="IR91" s="85"/>
      <c r="IS91" s="85"/>
      <c r="IT91" s="85"/>
      <c r="IU91" s="85"/>
      <c r="IV91" s="85"/>
    </row>
    <row r="92" spans="1:256">
      <c r="A92" s="85"/>
      <c r="B92" s="85"/>
      <c r="C92" s="85"/>
      <c r="D92" s="85"/>
      <c r="E92" s="85"/>
      <c r="F92" s="85"/>
      <c r="G92" s="85"/>
      <c r="H92" s="85"/>
      <c r="I92" s="85"/>
      <c r="J92" s="95"/>
      <c r="K92" s="95"/>
      <c r="AA92" s="181"/>
      <c r="BB92" s="100"/>
      <c r="BE92" s="95"/>
      <c r="BF92" s="95"/>
      <c r="BG92" s="95"/>
      <c r="BH92" s="9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/>
      <c r="CI92" s="85"/>
      <c r="CJ92" s="85"/>
      <c r="CK92" s="85"/>
      <c r="CL92" s="85"/>
      <c r="CM92" s="85"/>
      <c r="CN92" s="85"/>
      <c r="CO92" s="85"/>
      <c r="CP92" s="85"/>
      <c r="CQ92" s="85"/>
      <c r="CR92" s="85"/>
      <c r="CS92" s="85"/>
      <c r="CT92" s="85"/>
      <c r="CU92" s="85"/>
      <c r="CV92" s="85"/>
      <c r="CW92" s="85"/>
      <c r="CX92" s="85"/>
      <c r="CY92" s="85"/>
      <c r="CZ92" s="85"/>
      <c r="DA92" s="85"/>
      <c r="DB92" s="85"/>
      <c r="DC92" s="85"/>
      <c r="DD92" s="85"/>
      <c r="DE92" s="85"/>
      <c r="DF92" s="85"/>
      <c r="DG92" s="85"/>
      <c r="DH92" s="85"/>
      <c r="DI92" s="85"/>
      <c r="DJ92" s="85"/>
      <c r="DK92" s="85"/>
      <c r="DL92" s="85"/>
      <c r="DM92" s="85"/>
      <c r="DN92" s="85"/>
      <c r="DO92" s="85"/>
      <c r="DP92" s="85"/>
      <c r="DQ92" s="85"/>
      <c r="DR92" s="85"/>
      <c r="DS92" s="85"/>
      <c r="DT92" s="85"/>
      <c r="DU92" s="85"/>
      <c r="DV92" s="85"/>
      <c r="DW92" s="85"/>
      <c r="DX92" s="85"/>
      <c r="DY92" s="85"/>
      <c r="DZ92" s="85"/>
      <c r="EA92" s="85"/>
      <c r="EB92" s="85"/>
      <c r="EC92" s="85"/>
      <c r="ED92" s="85"/>
      <c r="EE92" s="85"/>
      <c r="EF92" s="85"/>
      <c r="EG92" s="85"/>
      <c r="EH92" s="85"/>
      <c r="EI92" s="85"/>
      <c r="EJ92" s="85"/>
      <c r="EK92" s="85"/>
      <c r="EL92" s="85"/>
      <c r="EM92" s="85"/>
      <c r="EN92" s="85"/>
      <c r="EO92" s="85"/>
      <c r="EP92" s="85"/>
      <c r="EQ92" s="85"/>
      <c r="ER92" s="85"/>
      <c r="ES92" s="85"/>
      <c r="ET92" s="85"/>
      <c r="EU92" s="85"/>
      <c r="EV92" s="85"/>
      <c r="EW92" s="85"/>
      <c r="EX92" s="85"/>
      <c r="EY92" s="85"/>
      <c r="EZ92" s="85"/>
      <c r="FA92" s="85"/>
      <c r="FB92" s="85"/>
      <c r="FC92" s="85"/>
      <c r="FD92" s="85"/>
      <c r="FE92" s="85"/>
      <c r="FF92" s="85"/>
      <c r="FG92" s="85"/>
      <c r="FH92" s="85"/>
      <c r="FI92" s="85"/>
      <c r="FJ92" s="85"/>
      <c r="FK92" s="85"/>
      <c r="FL92" s="85"/>
      <c r="FM92" s="85"/>
      <c r="FN92" s="85"/>
      <c r="FO92" s="85"/>
      <c r="FP92" s="85"/>
      <c r="FQ92" s="85"/>
      <c r="FR92" s="85"/>
      <c r="FS92" s="85"/>
      <c r="FT92" s="85"/>
      <c r="FU92" s="85"/>
      <c r="FV92" s="85"/>
      <c r="FW92" s="85"/>
      <c r="FX92" s="85"/>
      <c r="FY92" s="85"/>
      <c r="FZ92" s="85"/>
      <c r="GA92" s="85"/>
      <c r="GB92" s="85"/>
      <c r="GC92" s="85"/>
      <c r="GD92" s="85"/>
      <c r="GE92" s="85"/>
      <c r="GF92" s="85"/>
      <c r="GG92" s="85"/>
      <c r="GH92" s="85"/>
      <c r="GI92" s="85"/>
      <c r="GJ92" s="85"/>
      <c r="GK92" s="85"/>
      <c r="GL92" s="85"/>
      <c r="GM92" s="85"/>
      <c r="GN92" s="85"/>
      <c r="GO92" s="85"/>
      <c r="GP92" s="85"/>
      <c r="GQ92" s="85"/>
      <c r="GR92" s="85"/>
      <c r="GS92" s="85"/>
      <c r="GT92" s="85"/>
      <c r="GU92" s="85"/>
      <c r="GV92" s="85"/>
      <c r="GW92" s="85"/>
      <c r="GX92" s="85"/>
      <c r="GY92" s="85"/>
      <c r="GZ92" s="85"/>
      <c r="HA92" s="85"/>
      <c r="HB92" s="85"/>
      <c r="HC92" s="85"/>
      <c r="HD92" s="85"/>
      <c r="HE92" s="85"/>
      <c r="HF92" s="85"/>
      <c r="HG92" s="85"/>
      <c r="HH92" s="85"/>
      <c r="HI92" s="85"/>
      <c r="HJ92" s="85"/>
      <c r="HK92" s="85"/>
      <c r="HL92" s="85"/>
      <c r="HM92" s="85"/>
      <c r="HN92" s="85"/>
      <c r="HO92" s="85"/>
      <c r="HP92" s="85"/>
      <c r="HQ92" s="85"/>
      <c r="HR92" s="85"/>
      <c r="HS92" s="85"/>
      <c r="HT92" s="85"/>
      <c r="HU92" s="85"/>
      <c r="HV92" s="85"/>
      <c r="HW92" s="85"/>
      <c r="HX92" s="85"/>
      <c r="HY92" s="85"/>
      <c r="HZ92" s="85"/>
      <c r="IA92" s="85"/>
      <c r="IB92" s="85"/>
      <c r="IC92" s="85"/>
      <c r="ID92" s="85"/>
      <c r="IE92" s="85"/>
      <c r="IF92" s="85"/>
      <c r="IG92" s="85"/>
      <c r="IH92" s="85"/>
      <c r="II92" s="85"/>
      <c r="IJ92" s="85"/>
      <c r="IK92" s="85"/>
      <c r="IL92" s="85"/>
      <c r="IM92" s="85"/>
      <c r="IN92" s="85"/>
      <c r="IO92" s="85"/>
      <c r="IP92" s="85"/>
      <c r="IQ92" s="85"/>
      <c r="IR92" s="85"/>
      <c r="IS92" s="85"/>
      <c r="IT92" s="85"/>
      <c r="IU92" s="85"/>
      <c r="IV92" s="85"/>
    </row>
    <row r="93" spans="1:256">
      <c r="A93" s="85"/>
      <c r="B93" s="85"/>
      <c r="C93" s="85"/>
      <c r="D93" s="85"/>
      <c r="E93" s="85"/>
      <c r="F93" s="85"/>
      <c r="G93" s="85"/>
      <c r="H93" s="85"/>
      <c r="I93" s="85"/>
      <c r="J93" s="95"/>
      <c r="K93" s="95"/>
      <c r="AA93" s="181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/>
      <c r="CI93" s="85"/>
      <c r="CJ93" s="85"/>
      <c r="CK93" s="85"/>
      <c r="CL93" s="85"/>
      <c r="CM93" s="85"/>
      <c r="CN93" s="85"/>
      <c r="CO93" s="85"/>
      <c r="CP93" s="85"/>
      <c r="CQ93" s="85"/>
      <c r="CR93" s="85"/>
      <c r="CS93" s="85"/>
      <c r="CT93" s="85"/>
      <c r="CU93" s="85"/>
      <c r="CV93" s="85"/>
      <c r="CW93" s="85"/>
      <c r="CX93" s="85"/>
      <c r="CY93" s="85"/>
      <c r="CZ93" s="85"/>
      <c r="DA93" s="85"/>
      <c r="DB93" s="85"/>
      <c r="DC93" s="85"/>
      <c r="DD93" s="85"/>
      <c r="DE93" s="85"/>
      <c r="DF93" s="85"/>
      <c r="DG93" s="85"/>
      <c r="DH93" s="85"/>
      <c r="DI93" s="85"/>
      <c r="DJ93" s="85"/>
      <c r="DK93" s="85"/>
      <c r="DL93" s="85"/>
      <c r="DM93" s="85"/>
      <c r="DN93" s="85"/>
      <c r="DO93" s="85"/>
      <c r="DP93" s="85"/>
      <c r="DQ93" s="85"/>
      <c r="DR93" s="85"/>
      <c r="DS93" s="85"/>
      <c r="DT93" s="85"/>
      <c r="DU93" s="85"/>
      <c r="DV93" s="85"/>
      <c r="DW93" s="85"/>
      <c r="DX93" s="85"/>
      <c r="DY93" s="85"/>
      <c r="DZ93" s="85"/>
      <c r="EA93" s="85"/>
      <c r="EB93" s="85"/>
      <c r="EC93" s="85"/>
      <c r="ED93" s="85"/>
      <c r="EE93" s="85"/>
      <c r="EF93" s="85"/>
      <c r="EG93" s="85"/>
      <c r="EH93" s="85"/>
      <c r="EI93" s="85"/>
      <c r="EJ93" s="85"/>
      <c r="EK93" s="85"/>
      <c r="EL93" s="85"/>
      <c r="EM93" s="85"/>
      <c r="EN93" s="85"/>
      <c r="EO93" s="85"/>
      <c r="EP93" s="85"/>
      <c r="EQ93" s="85"/>
      <c r="ER93" s="85"/>
      <c r="ES93" s="85"/>
      <c r="ET93" s="85"/>
      <c r="EU93" s="85"/>
      <c r="EV93" s="85"/>
      <c r="EW93" s="85"/>
      <c r="EX93" s="85"/>
      <c r="EY93" s="85"/>
      <c r="EZ93" s="85"/>
      <c r="FA93" s="85"/>
      <c r="FB93" s="85"/>
      <c r="FC93" s="85"/>
      <c r="FD93" s="85"/>
      <c r="FE93" s="85"/>
      <c r="FF93" s="85"/>
      <c r="FG93" s="85"/>
      <c r="FH93" s="85"/>
      <c r="FI93" s="85"/>
      <c r="FJ93" s="85"/>
      <c r="FK93" s="85"/>
      <c r="FL93" s="85"/>
      <c r="FM93" s="85"/>
      <c r="FN93" s="85"/>
      <c r="FO93" s="85"/>
      <c r="FP93" s="85"/>
      <c r="FQ93" s="85"/>
      <c r="FR93" s="85"/>
      <c r="FS93" s="85"/>
      <c r="FT93" s="85"/>
      <c r="FU93" s="85"/>
      <c r="FV93" s="85"/>
      <c r="FW93" s="85"/>
      <c r="FX93" s="85"/>
      <c r="FY93" s="85"/>
      <c r="FZ93" s="85"/>
      <c r="GA93" s="85"/>
      <c r="GB93" s="85"/>
      <c r="GC93" s="85"/>
      <c r="GD93" s="85"/>
      <c r="GE93" s="85"/>
      <c r="GF93" s="85"/>
      <c r="GG93" s="85"/>
      <c r="GH93" s="85"/>
      <c r="GI93" s="85"/>
      <c r="GJ93" s="85"/>
      <c r="GK93" s="85"/>
      <c r="GL93" s="85"/>
      <c r="GM93" s="85"/>
      <c r="GN93" s="85"/>
      <c r="GO93" s="85"/>
      <c r="GP93" s="85"/>
      <c r="GQ93" s="85"/>
      <c r="GR93" s="85"/>
      <c r="GS93" s="85"/>
      <c r="GT93" s="85"/>
      <c r="GU93" s="85"/>
      <c r="GV93" s="85"/>
      <c r="GW93" s="85"/>
      <c r="GX93" s="85"/>
      <c r="GY93" s="85"/>
      <c r="GZ93" s="85"/>
      <c r="HA93" s="85"/>
      <c r="HB93" s="85"/>
      <c r="HC93" s="85"/>
      <c r="HD93" s="85"/>
      <c r="HE93" s="85"/>
      <c r="HF93" s="85"/>
      <c r="HG93" s="85"/>
      <c r="HH93" s="85"/>
      <c r="HI93" s="85"/>
      <c r="HJ93" s="85"/>
      <c r="HK93" s="85"/>
      <c r="HL93" s="85"/>
      <c r="HM93" s="85"/>
      <c r="HN93" s="85"/>
      <c r="HO93" s="85"/>
      <c r="HP93" s="85"/>
      <c r="HQ93" s="85"/>
      <c r="HR93" s="85"/>
      <c r="HS93" s="85"/>
      <c r="HT93" s="85"/>
      <c r="HU93" s="85"/>
      <c r="HV93" s="85"/>
      <c r="HW93" s="85"/>
      <c r="HX93" s="85"/>
      <c r="HY93" s="85"/>
      <c r="HZ93" s="85"/>
      <c r="IA93" s="85"/>
      <c r="IB93" s="85"/>
      <c r="IC93" s="85"/>
      <c r="ID93" s="85"/>
      <c r="IE93" s="85"/>
      <c r="IF93" s="85"/>
      <c r="IG93" s="85"/>
      <c r="IH93" s="85"/>
      <c r="II93" s="85"/>
      <c r="IJ93" s="85"/>
      <c r="IK93" s="85"/>
      <c r="IL93" s="85"/>
      <c r="IM93" s="85"/>
      <c r="IN93" s="85"/>
      <c r="IO93" s="85"/>
      <c r="IP93" s="85"/>
      <c r="IQ93" s="85"/>
      <c r="IR93" s="85"/>
      <c r="IS93" s="85"/>
      <c r="IT93" s="85"/>
      <c r="IU93" s="85"/>
      <c r="IV93" s="85"/>
    </row>
    <row r="94" spans="1:256">
      <c r="A94" s="85"/>
      <c r="B94" s="85"/>
      <c r="C94" s="85"/>
      <c r="D94" s="85"/>
      <c r="E94" s="85"/>
      <c r="F94" s="85"/>
      <c r="G94" s="85"/>
      <c r="H94" s="85"/>
      <c r="I94" s="85"/>
      <c r="J94" s="95"/>
      <c r="K94" s="95"/>
      <c r="AA94" s="181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5"/>
      <c r="CH94" s="85"/>
      <c r="CI94" s="85"/>
      <c r="CJ94" s="85"/>
      <c r="CK94" s="85"/>
      <c r="CL94" s="85"/>
      <c r="CM94" s="85"/>
      <c r="CN94" s="85"/>
      <c r="CO94" s="85"/>
      <c r="CP94" s="85"/>
      <c r="CQ94" s="85"/>
      <c r="CR94" s="85"/>
      <c r="CS94" s="85"/>
      <c r="CT94" s="85"/>
      <c r="CU94" s="85"/>
      <c r="CV94" s="85"/>
      <c r="CW94" s="85"/>
      <c r="CX94" s="85"/>
      <c r="CY94" s="85"/>
      <c r="CZ94" s="85"/>
      <c r="DA94" s="85"/>
      <c r="DB94" s="85"/>
      <c r="DC94" s="85"/>
      <c r="DD94" s="85"/>
      <c r="DE94" s="85"/>
      <c r="DF94" s="85"/>
      <c r="DG94" s="85"/>
      <c r="DH94" s="85"/>
      <c r="DI94" s="85"/>
      <c r="DJ94" s="85"/>
      <c r="DK94" s="85"/>
      <c r="DL94" s="85"/>
      <c r="DM94" s="85"/>
      <c r="DN94" s="85"/>
      <c r="DO94" s="85"/>
      <c r="DP94" s="85"/>
      <c r="DQ94" s="85"/>
      <c r="DR94" s="85"/>
      <c r="DS94" s="85"/>
      <c r="DT94" s="85"/>
      <c r="DU94" s="85"/>
      <c r="DV94" s="85"/>
      <c r="DW94" s="85"/>
      <c r="DX94" s="85"/>
      <c r="DY94" s="85"/>
      <c r="DZ94" s="85"/>
      <c r="EA94" s="85"/>
      <c r="EB94" s="85"/>
      <c r="EC94" s="85"/>
      <c r="ED94" s="85"/>
      <c r="EE94" s="85"/>
      <c r="EF94" s="85"/>
      <c r="EG94" s="85"/>
      <c r="EH94" s="85"/>
      <c r="EI94" s="85"/>
      <c r="EJ94" s="85"/>
      <c r="EK94" s="85"/>
      <c r="EL94" s="85"/>
      <c r="EM94" s="85"/>
      <c r="EN94" s="85"/>
      <c r="EO94" s="85"/>
      <c r="EP94" s="85"/>
      <c r="EQ94" s="85"/>
      <c r="ER94" s="85"/>
      <c r="ES94" s="85"/>
      <c r="ET94" s="85"/>
      <c r="EU94" s="85"/>
      <c r="EV94" s="85"/>
      <c r="EW94" s="85"/>
      <c r="EX94" s="85"/>
      <c r="EY94" s="85"/>
      <c r="EZ94" s="85"/>
      <c r="FA94" s="85"/>
      <c r="FB94" s="85"/>
      <c r="FC94" s="85"/>
      <c r="FD94" s="85"/>
      <c r="FE94" s="85"/>
      <c r="FF94" s="85"/>
      <c r="FG94" s="85"/>
      <c r="FH94" s="85"/>
      <c r="FI94" s="85"/>
      <c r="FJ94" s="85"/>
      <c r="FK94" s="85"/>
      <c r="FL94" s="85"/>
      <c r="FM94" s="85"/>
      <c r="FN94" s="85"/>
      <c r="FO94" s="85"/>
      <c r="FP94" s="85"/>
      <c r="FQ94" s="85"/>
      <c r="FR94" s="85"/>
      <c r="FS94" s="85"/>
      <c r="FT94" s="85"/>
      <c r="FU94" s="85"/>
      <c r="FV94" s="85"/>
      <c r="FW94" s="85"/>
      <c r="FX94" s="85"/>
      <c r="FY94" s="85"/>
      <c r="FZ94" s="85"/>
      <c r="GA94" s="85"/>
      <c r="GB94" s="85"/>
      <c r="GC94" s="85"/>
      <c r="GD94" s="85"/>
      <c r="GE94" s="85"/>
      <c r="GF94" s="85"/>
      <c r="GG94" s="85"/>
      <c r="GH94" s="85"/>
      <c r="GI94" s="85"/>
      <c r="GJ94" s="85"/>
      <c r="GK94" s="85"/>
      <c r="GL94" s="85"/>
      <c r="GM94" s="85"/>
      <c r="GN94" s="85"/>
      <c r="GO94" s="85"/>
      <c r="GP94" s="85"/>
      <c r="GQ94" s="85"/>
      <c r="GR94" s="85"/>
      <c r="GS94" s="85"/>
      <c r="GT94" s="85"/>
      <c r="GU94" s="85"/>
      <c r="GV94" s="85"/>
      <c r="GW94" s="85"/>
      <c r="GX94" s="85"/>
      <c r="GY94" s="85"/>
      <c r="GZ94" s="85"/>
      <c r="HA94" s="85"/>
      <c r="HB94" s="85"/>
      <c r="HC94" s="85"/>
      <c r="HD94" s="85"/>
      <c r="HE94" s="85"/>
      <c r="HF94" s="85"/>
      <c r="HG94" s="85"/>
      <c r="HH94" s="85"/>
      <c r="HI94" s="85"/>
      <c r="HJ94" s="85"/>
      <c r="HK94" s="85"/>
      <c r="HL94" s="85"/>
      <c r="HM94" s="85"/>
      <c r="HN94" s="85"/>
      <c r="HO94" s="85"/>
      <c r="HP94" s="85"/>
      <c r="HQ94" s="85"/>
      <c r="HR94" s="85"/>
      <c r="HS94" s="85"/>
      <c r="HT94" s="85"/>
      <c r="HU94" s="85"/>
      <c r="HV94" s="85"/>
      <c r="HW94" s="85"/>
      <c r="HX94" s="85"/>
      <c r="HY94" s="85"/>
      <c r="HZ94" s="85"/>
      <c r="IA94" s="85"/>
      <c r="IB94" s="85"/>
      <c r="IC94" s="85"/>
      <c r="ID94" s="85"/>
      <c r="IE94" s="85"/>
      <c r="IF94" s="85"/>
      <c r="IG94" s="85"/>
      <c r="IH94" s="85"/>
      <c r="II94" s="85"/>
      <c r="IJ94" s="85"/>
      <c r="IK94" s="85"/>
      <c r="IL94" s="85"/>
      <c r="IM94" s="85"/>
      <c r="IN94" s="85"/>
      <c r="IO94" s="85"/>
      <c r="IP94" s="85"/>
      <c r="IQ94" s="85"/>
      <c r="IR94" s="85"/>
      <c r="IS94" s="85"/>
      <c r="IT94" s="85"/>
      <c r="IU94" s="85"/>
      <c r="IV94" s="85"/>
    </row>
    <row r="95" spans="1:256">
      <c r="A95" s="85"/>
      <c r="B95" s="85"/>
      <c r="C95" s="85"/>
      <c r="D95" s="85"/>
      <c r="E95" s="85"/>
      <c r="F95" s="85"/>
      <c r="G95" s="85"/>
      <c r="H95" s="85"/>
      <c r="I95" s="85"/>
      <c r="AA95" s="181"/>
      <c r="BI95" s="85"/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/>
      <c r="CI95" s="85"/>
      <c r="CJ95" s="85"/>
      <c r="CK95" s="85"/>
      <c r="CL95" s="85"/>
      <c r="CM95" s="85"/>
      <c r="CN95" s="85"/>
      <c r="CO95" s="85"/>
      <c r="CP95" s="85"/>
      <c r="CQ95" s="85"/>
      <c r="CR95" s="85"/>
      <c r="CS95" s="85"/>
      <c r="CT95" s="85"/>
      <c r="CU95" s="85"/>
      <c r="CV95" s="85"/>
      <c r="CW95" s="85"/>
      <c r="CX95" s="85"/>
      <c r="CY95" s="85"/>
      <c r="CZ95" s="85"/>
      <c r="DA95" s="85"/>
      <c r="DB95" s="85"/>
      <c r="DC95" s="85"/>
      <c r="DD95" s="85"/>
      <c r="DE95" s="85"/>
      <c r="DF95" s="85"/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5"/>
      <c r="EE95" s="85"/>
      <c r="EF95" s="85"/>
      <c r="EG95" s="85"/>
      <c r="EH95" s="85"/>
      <c r="EI95" s="85"/>
      <c r="EJ95" s="85"/>
      <c r="EK95" s="85"/>
      <c r="EL95" s="85"/>
      <c r="EM95" s="85"/>
      <c r="EN95" s="85"/>
      <c r="EO95" s="85"/>
      <c r="EP95" s="85"/>
      <c r="EQ95" s="85"/>
      <c r="ER95" s="85"/>
      <c r="ES95" s="85"/>
      <c r="ET95" s="85"/>
      <c r="EU95" s="85"/>
      <c r="EV95" s="85"/>
      <c r="EW95" s="85"/>
      <c r="EX95" s="85"/>
      <c r="EY95" s="85"/>
      <c r="EZ95" s="85"/>
      <c r="FA95" s="85"/>
      <c r="FB95" s="85"/>
      <c r="FC95" s="85"/>
      <c r="FD95" s="85"/>
      <c r="FE95" s="85"/>
      <c r="FF95" s="85"/>
      <c r="FG95" s="85"/>
      <c r="FH95" s="85"/>
      <c r="FI95" s="85"/>
      <c r="FJ95" s="85"/>
      <c r="FK95" s="85"/>
      <c r="FL95" s="85"/>
      <c r="FM95" s="85"/>
      <c r="FN95" s="85"/>
      <c r="FO95" s="85"/>
      <c r="FP95" s="85"/>
      <c r="FQ95" s="85"/>
      <c r="FR95" s="85"/>
      <c r="FS95" s="85"/>
      <c r="FT95" s="85"/>
      <c r="FU95" s="85"/>
      <c r="FV95" s="85"/>
      <c r="FW95" s="85"/>
      <c r="FX95" s="85"/>
      <c r="FY95" s="85"/>
      <c r="FZ95" s="85"/>
      <c r="GA95" s="85"/>
      <c r="GB95" s="85"/>
      <c r="GC95" s="85"/>
      <c r="GD95" s="85"/>
      <c r="GE95" s="85"/>
      <c r="GF95" s="85"/>
      <c r="GG95" s="85"/>
      <c r="GH95" s="85"/>
      <c r="GI95" s="85"/>
      <c r="GJ95" s="85"/>
      <c r="GK95" s="85"/>
      <c r="GL95" s="85"/>
      <c r="GM95" s="85"/>
      <c r="GN95" s="85"/>
      <c r="GO95" s="85"/>
      <c r="GP95" s="85"/>
      <c r="GQ95" s="85"/>
      <c r="GR95" s="85"/>
      <c r="GS95" s="85"/>
      <c r="GT95" s="85"/>
      <c r="GU95" s="85"/>
      <c r="GV95" s="85"/>
      <c r="GW95" s="85"/>
      <c r="GX95" s="85"/>
      <c r="GY95" s="85"/>
      <c r="GZ95" s="85"/>
      <c r="HA95" s="85"/>
      <c r="HB95" s="85"/>
      <c r="HC95" s="85"/>
      <c r="HD95" s="85"/>
      <c r="HE95" s="85"/>
      <c r="HF95" s="85"/>
      <c r="HG95" s="85"/>
      <c r="HH95" s="85"/>
      <c r="HI95" s="85"/>
      <c r="HJ95" s="85"/>
      <c r="HK95" s="85"/>
      <c r="HL95" s="85"/>
      <c r="HM95" s="85"/>
      <c r="HN95" s="85"/>
      <c r="HO95" s="85"/>
      <c r="HP95" s="85"/>
      <c r="HQ95" s="85"/>
      <c r="HR95" s="85"/>
      <c r="HS95" s="85"/>
      <c r="HT95" s="85"/>
      <c r="HU95" s="85"/>
      <c r="HV95" s="85"/>
      <c r="HW95" s="85"/>
      <c r="HX95" s="85"/>
      <c r="HY95" s="85"/>
      <c r="HZ95" s="85"/>
      <c r="IA95" s="85"/>
      <c r="IB95" s="85"/>
      <c r="IC95" s="85"/>
      <c r="ID95" s="85"/>
      <c r="IE95" s="85"/>
      <c r="IF95" s="85"/>
      <c r="IG95" s="85"/>
      <c r="IH95" s="85"/>
      <c r="II95" s="85"/>
      <c r="IJ95" s="85"/>
      <c r="IK95" s="85"/>
      <c r="IL95" s="85"/>
      <c r="IM95" s="85"/>
      <c r="IN95" s="85"/>
      <c r="IO95" s="85"/>
      <c r="IP95" s="85"/>
      <c r="IQ95" s="85"/>
      <c r="IR95" s="85"/>
      <c r="IS95" s="85"/>
      <c r="IT95" s="85"/>
      <c r="IU95" s="85"/>
      <c r="IV95" s="85"/>
    </row>
  </sheetData>
  <pageMargins left="0.7" right="0.7" top="0.75" bottom="0.75" header="0.3" footer="0.3"/>
  <pageSetup orientation="portrait" r:id="rId1"/>
  <headerFooter>
    <oddHeader>&amp;RIURC CAUSE NO. 45253
FINAL ORDER - ATTACHMENT D
Rate Design
Workpaper RD7-9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zoomScale="87" zoomScaleNormal="87" workbookViewId="0"/>
  </sheetViews>
  <sheetFormatPr defaultColWidth="8.85546875" defaultRowHeight="15"/>
  <cols>
    <col min="1" max="1" width="64.5703125" style="187" customWidth="1"/>
    <col min="2" max="2" width="20.85546875" style="187" customWidth="1"/>
    <col min="3" max="256" width="11.42578125" style="187" customWidth="1"/>
    <col min="257" max="16384" width="8.85546875" style="194"/>
  </cols>
  <sheetData>
    <row r="1" spans="1:2" ht="23.25">
      <c r="A1" s="186" t="str">
        <f>B4&amp;" "&amp;B6&amp;" for "&amp;B7</f>
        <v>CS-CPP Master File for July 2017 - June 2018</v>
      </c>
    </row>
    <row r="2" spans="1:2">
      <c r="A2" s="188" t="s">
        <v>184</v>
      </c>
      <c r="B2" s="187" t="s">
        <v>185</v>
      </c>
    </row>
    <row r="3" spans="1:2">
      <c r="A3" s="188" t="s">
        <v>186</v>
      </c>
      <c r="B3" s="189" t="s">
        <v>187</v>
      </c>
    </row>
    <row r="4" spans="1:2">
      <c r="A4" s="188" t="s">
        <v>188</v>
      </c>
      <c r="B4" s="189" t="s">
        <v>189</v>
      </c>
    </row>
    <row r="5" spans="1:2">
      <c r="A5" s="188" t="s">
        <v>190</v>
      </c>
    </row>
    <row r="6" spans="1:2">
      <c r="A6" s="188" t="s">
        <v>191</v>
      </c>
      <c r="B6" s="190" t="s">
        <v>192</v>
      </c>
    </row>
    <row r="7" spans="1:2">
      <c r="A7" s="188" t="s">
        <v>193</v>
      </c>
      <c r="B7" s="190" t="s">
        <v>194</v>
      </c>
    </row>
    <row r="8" spans="1:2">
      <c r="A8" s="188"/>
      <c r="B8" s="191"/>
    </row>
    <row r="9" spans="1:2">
      <c r="A9" s="188"/>
    </row>
    <row r="10" spans="1:2">
      <c r="A10" s="188"/>
    </row>
    <row r="11" spans="1:2">
      <c r="A11" s="188"/>
      <c r="B11" s="189" t="s">
        <v>5</v>
      </c>
    </row>
    <row r="12" spans="1:2">
      <c r="A12" s="188" t="s">
        <v>195</v>
      </c>
      <c r="B12" s="192">
        <f ca="1">TODAY()</f>
        <v>44025</v>
      </c>
    </row>
    <row r="15" spans="1:2" ht="23.25">
      <c r="A15" s="193" t="s">
        <v>196</v>
      </c>
    </row>
    <row r="17" spans="1:1" ht="23.25">
      <c r="A17" s="193"/>
    </row>
    <row r="18" spans="1:1">
      <c r="A18" s="188"/>
    </row>
  </sheetData>
  <pageMargins left="0.7" right="0.7" top="0.75" bottom="0.75" header="0.3" footer="0.3"/>
  <pageSetup orientation="portrait" r:id="rId1"/>
  <headerFooter>
    <oddHeader>&amp;RIURC CAUSE NO. 45253
FINAL ORDER - ATTACHMENT D
Rate Design
Workpaper RD7-9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V97"/>
  <sheetViews>
    <sheetView zoomScale="80" zoomScaleNormal="80" workbookViewId="0"/>
  </sheetViews>
  <sheetFormatPr defaultColWidth="17.42578125" defaultRowHeight="15"/>
  <cols>
    <col min="1" max="1" width="7.85546875" style="196" customWidth="1"/>
    <col min="2" max="2" width="19.140625" style="196" customWidth="1"/>
    <col min="3" max="3" width="12.42578125" style="196" customWidth="1"/>
    <col min="4" max="4" width="14.140625" style="196" customWidth="1"/>
    <col min="5" max="5" width="17.42578125" style="196" bestFit="1" customWidth="1"/>
    <col min="6" max="6" width="14" style="196" customWidth="1"/>
    <col min="7" max="7" width="22.85546875" style="196" customWidth="1"/>
    <col min="8" max="8" width="16.85546875" style="196" customWidth="1"/>
    <col min="9" max="9" width="17.85546875" style="196" customWidth="1"/>
    <col min="10" max="10" width="20.42578125" style="196" customWidth="1"/>
    <col min="11" max="11" width="12.42578125" style="196" bestFit="1" customWidth="1"/>
    <col min="12" max="12" width="19.85546875" style="196" bestFit="1" customWidth="1"/>
    <col min="13" max="13" width="6.85546875" style="196" customWidth="1"/>
    <col min="14" max="14" width="18.5703125" style="196" customWidth="1"/>
    <col min="15" max="15" width="12.85546875" style="196" customWidth="1"/>
    <col min="16" max="16" width="18.140625" style="196" bestFit="1" customWidth="1"/>
    <col min="17" max="17" width="12.85546875" style="196" bestFit="1" customWidth="1"/>
    <col min="18" max="18" width="14.85546875" style="196" bestFit="1" customWidth="1"/>
    <col min="19" max="19" width="11.140625" style="196" bestFit="1" customWidth="1"/>
    <col min="20" max="20" width="17.42578125" style="196"/>
    <col min="21" max="22" width="18.5703125" style="196" customWidth="1"/>
    <col min="23" max="23" width="16.140625" style="196" customWidth="1"/>
    <col min="24" max="27" width="17.42578125" style="196"/>
    <col min="28" max="28" width="23.140625" style="196" customWidth="1"/>
    <col min="29" max="32" width="17.42578125" style="196"/>
    <col min="33" max="33" width="19.85546875" style="196" customWidth="1"/>
    <col min="34" max="37" width="17.42578125" style="196"/>
    <col min="38" max="38" width="19.85546875" style="196" customWidth="1"/>
    <col min="39" max="256" width="17.42578125" style="196"/>
    <col min="257" max="16384" width="17.42578125" style="197"/>
  </cols>
  <sheetData>
    <row r="1" spans="1:256" ht="15.75" thickBot="1"/>
    <row r="2" spans="1:256">
      <c r="A2" s="198"/>
      <c r="B2" s="199"/>
      <c r="C2" s="199"/>
      <c r="D2" s="199"/>
      <c r="E2" s="199"/>
      <c r="F2" s="200"/>
      <c r="G2" s="201"/>
      <c r="H2" s="201"/>
      <c r="I2" s="199"/>
      <c r="J2" s="202"/>
      <c r="K2" s="203"/>
      <c r="O2" s="204"/>
      <c r="P2" s="188"/>
      <c r="AR2" s="205"/>
      <c r="AS2" s="205"/>
      <c r="AT2" s="205"/>
      <c r="AU2" s="205"/>
      <c r="BE2" s="206"/>
      <c r="BF2" s="206"/>
      <c r="BG2" s="206"/>
      <c r="BH2" s="206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  <c r="IN2" s="197"/>
      <c r="IO2" s="197"/>
      <c r="IP2" s="197"/>
      <c r="IQ2" s="197"/>
      <c r="IR2" s="197"/>
      <c r="IS2" s="197"/>
      <c r="IT2" s="197"/>
      <c r="IU2" s="197"/>
      <c r="IV2" s="197"/>
    </row>
    <row r="3" spans="1:256" ht="23.25">
      <c r="A3" s="207" t="s">
        <v>203</v>
      </c>
      <c r="B3" s="208"/>
      <c r="C3" s="208"/>
      <c r="D3" s="208"/>
      <c r="E3" s="209"/>
      <c r="F3" s="208"/>
      <c r="G3" s="208"/>
      <c r="H3" s="208"/>
      <c r="I3" s="208"/>
      <c r="J3" s="210"/>
      <c r="K3" s="211"/>
      <c r="L3" s="211"/>
      <c r="M3" s="211"/>
      <c r="N3" s="211"/>
      <c r="O3" s="204"/>
      <c r="P3" s="204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05"/>
      <c r="AS3" s="205"/>
      <c r="AT3" s="205"/>
      <c r="AU3" s="205"/>
      <c r="AV3" s="211"/>
      <c r="AW3" s="211"/>
      <c r="AX3" s="211"/>
      <c r="AY3" s="211"/>
      <c r="AZ3" s="211"/>
      <c r="BA3" s="211"/>
      <c r="BB3" s="211"/>
      <c r="BC3" s="211"/>
      <c r="BD3" s="211"/>
      <c r="BE3" s="206"/>
      <c r="BF3" s="206"/>
      <c r="BG3" s="206"/>
      <c r="BH3" s="206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  <c r="IJ3" s="197"/>
      <c r="IK3" s="197"/>
      <c r="IL3" s="197"/>
      <c r="IM3" s="197"/>
      <c r="IN3" s="197"/>
      <c r="IO3" s="197"/>
      <c r="IP3" s="197"/>
      <c r="IQ3" s="197"/>
      <c r="IR3" s="197"/>
      <c r="IS3" s="197"/>
      <c r="IT3" s="197"/>
      <c r="IU3" s="197"/>
      <c r="IV3" s="197"/>
    </row>
    <row r="4" spans="1:256" ht="15.75">
      <c r="A4" s="212"/>
      <c r="B4" s="208"/>
      <c r="C4" s="208"/>
      <c r="D4" s="208"/>
      <c r="E4" s="209"/>
      <c r="F4" s="208"/>
      <c r="G4" s="208"/>
      <c r="H4" s="208"/>
      <c r="I4" s="208"/>
      <c r="J4" s="210"/>
      <c r="K4" s="211"/>
      <c r="L4" s="211"/>
      <c r="M4" s="211"/>
      <c r="N4" s="211"/>
      <c r="O4" s="204"/>
      <c r="P4" s="204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05"/>
      <c r="AS4" s="205"/>
      <c r="AT4" s="205"/>
      <c r="AU4" s="205"/>
      <c r="AV4" s="211"/>
      <c r="AW4" s="211"/>
      <c r="AX4" s="211"/>
      <c r="AY4" s="211"/>
      <c r="AZ4" s="211"/>
      <c r="BA4" s="211"/>
      <c r="BB4" s="211"/>
      <c r="BC4" s="211"/>
      <c r="BD4" s="211"/>
      <c r="BE4" s="206"/>
      <c r="BF4" s="206"/>
      <c r="BG4" s="206"/>
      <c r="BH4" s="206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  <c r="IR4" s="197"/>
      <c r="IS4" s="197"/>
      <c r="IT4" s="197"/>
      <c r="IU4" s="197"/>
      <c r="IV4" s="197"/>
    </row>
    <row r="5" spans="1:256" ht="15.75">
      <c r="A5" s="213" t="s">
        <v>140</v>
      </c>
      <c r="B5" s="162"/>
      <c r="C5" s="162"/>
      <c r="D5" s="162"/>
      <c r="E5" s="162"/>
      <c r="F5" s="162"/>
      <c r="G5" s="214" t="s">
        <v>141</v>
      </c>
      <c r="H5" s="162"/>
      <c r="I5" s="162"/>
      <c r="J5" s="215" t="s">
        <v>141</v>
      </c>
      <c r="L5" s="216"/>
      <c r="M5" s="216"/>
      <c r="O5" s="204"/>
      <c r="P5" s="188"/>
      <c r="AR5" s="205"/>
      <c r="AS5" s="205"/>
      <c r="AT5" s="205"/>
      <c r="AU5" s="205"/>
      <c r="BB5" s="211"/>
      <c r="BE5" s="206"/>
      <c r="BF5" s="206"/>
      <c r="BG5" s="206"/>
      <c r="BH5" s="206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97"/>
      <c r="IU5" s="197"/>
      <c r="IV5" s="197"/>
    </row>
    <row r="6" spans="1:256">
      <c r="A6" s="161"/>
      <c r="B6" s="162" t="s">
        <v>142</v>
      </c>
      <c r="C6" s="162"/>
      <c r="D6" s="162"/>
      <c r="E6" s="162"/>
      <c r="F6" s="108" t="s">
        <v>143</v>
      </c>
      <c r="G6" s="214" t="s">
        <v>144</v>
      </c>
      <c r="H6" s="162"/>
      <c r="I6" s="217" t="s">
        <v>145</v>
      </c>
      <c r="J6" s="215" t="s">
        <v>144</v>
      </c>
      <c r="L6" s="216"/>
      <c r="M6" s="216"/>
      <c r="O6" s="204"/>
      <c r="P6" s="188"/>
      <c r="AR6" s="205"/>
      <c r="AS6" s="205"/>
      <c r="AT6" s="205"/>
      <c r="AU6" s="205"/>
      <c r="BE6" s="206"/>
      <c r="BF6" s="206"/>
      <c r="BG6" s="206"/>
      <c r="BH6" s="206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  <c r="IT6" s="197"/>
      <c r="IU6" s="197"/>
      <c r="IV6" s="197"/>
    </row>
    <row r="7" spans="1:256">
      <c r="A7" s="218" t="s">
        <v>146</v>
      </c>
      <c r="B7" s="162" t="s">
        <v>142</v>
      </c>
      <c r="C7" s="162"/>
      <c r="D7" s="162"/>
      <c r="E7" s="214" t="s">
        <v>11</v>
      </c>
      <c r="F7" s="214" t="s">
        <v>147</v>
      </c>
      <c r="G7" s="219" t="s">
        <v>148</v>
      </c>
      <c r="H7" s="214" t="s">
        <v>11</v>
      </c>
      <c r="I7" s="219" t="s">
        <v>147</v>
      </c>
      <c r="J7" s="220" t="s">
        <v>147</v>
      </c>
      <c r="K7" s="221"/>
      <c r="L7" s="114"/>
      <c r="M7" s="114"/>
      <c r="O7" s="204"/>
      <c r="P7" s="188"/>
      <c r="AR7" s="205"/>
      <c r="AS7" s="205"/>
      <c r="AT7" s="205"/>
      <c r="AU7" s="205"/>
      <c r="BE7" s="206"/>
      <c r="BF7" s="206"/>
      <c r="BG7" s="206"/>
      <c r="BH7" s="206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  <c r="IP7" s="197"/>
      <c r="IQ7" s="197"/>
      <c r="IR7" s="197"/>
      <c r="IS7" s="197"/>
      <c r="IT7" s="197"/>
      <c r="IU7" s="197"/>
      <c r="IV7" s="197"/>
    </row>
    <row r="8" spans="1:256">
      <c r="A8" s="218" t="s">
        <v>149</v>
      </c>
      <c r="B8" s="162" t="s">
        <v>150</v>
      </c>
      <c r="C8" s="162"/>
      <c r="D8" s="162"/>
      <c r="E8" s="214" t="s">
        <v>151</v>
      </c>
      <c r="F8" s="214" t="s">
        <v>152</v>
      </c>
      <c r="G8" s="222" t="s">
        <v>153</v>
      </c>
      <c r="H8" s="214" t="s">
        <v>151</v>
      </c>
      <c r="I8" s="223" t="s">
        <v>152</v>
      </c>
      <c r="J8" s="224" t="s">
        <v>153</v>
      </c>
      <c r="L8" s="119"/>
      <c r="M8" s="119"/>
      <c r="O8" s="225"/>
      <c r="P8" s="226"/>
      <c r="Q8" s="162"/>
      <c r="R8" s="162"/>
      <c r="S8" s="162"/>
      <c r="AR8" s="205"/>
      <c r="AS8" s="205"/>
      <c r="AT8" s="205"/>
      <c r="AU8" s="205"/>
      <c r="BE8" s="206"/>
      <c r="BF8" s="206"/>
      <c r="BG8" s="206"/>
      <c r="BH8" s="206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  <c r="HW8" s="197"/>
      <c r="HX8" s="197"/>
      <c r="HY8" s="197"/>
      <c r="HZ8" s="197"/>
      <c r="IA8" s="197"/>
      <c r="IB8" s="197"/>
      <c r="IC8" s="197"/>
      <c r="ID8" s="197"/>
      <c r="IE8" s="197"/>
      <c r="IF8" s="197"/>
      <c r="IG8" s="197"/>
      <c r="IH8" s="197"/>
      <c r="II8" s="197"/>
      <c r="IJ8" s="197"/>
      <c r="IK8" s="197"/>
      <c r="IL8" s="197"/>
      <c r="IM8" s="197"/>
      <c r="IN8" s="197"/>
      <c r="IO8" s="197"/>
      <c r="IP8" s="197"/>
      <c r="IQ8" s="197"/>
      <c r="IR8" s="197"/>
      <c r="IS8" s="197"/>
      <c r="IT8" s="197"/>
      <c r="IU8" s="197"/>
      <c r="IV8" s="197"/>
    </row>
    <row r="9" spans="1:256">
      <c r="A9" s="161"/>
      <c r="B9" s="162" t="s">
        <v>154</v>
      </c>
      <c r="C9" s="162"/>
      <c r="D9" s="162"/>
      <c r="E9" s="214" t="s">
        <v>155</v>
      </c>
      <c r="F9" s="222" t="s">
        <v>156</v>
      </c>
      <c r="G9" s="214" t="s">
        <v>157</v>
      </c>
      <c r="H9" s="222" t="s">
        <v>158</v>
      </c>
      <c r="I9" s="222" t="s">
        <v>159</v>
      </c>
      <c r="J9" s="224" t="s">
        <v>160</v>
      </c>
      <c r="L9" s="216"/>
      <c r="M9" s="119"/>
      <c r="O9" s="225"/>
      <c r="P9" s="226"/>
      <c r="Q9" s="162"/>
      <c r="R9" s="227"/>
      <c r="S9" s="162"/>
      <c r="AR9" s="205"/>
      <c r="AS9" s="205"/>
      <c r="AT9" s="205"/>
      <c r="AU9" s="205"/>
      <c r="BE9" s="206"/>
      <c r="BF9" s="206"/>
      <c r="BG9" s="206"/>
      <c r="BH9" s="206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  <c r="HW9" s="197"/>
      <c r="HX9" s="197"/>
      <c r="HY9" s="197"/>
      <c r="HZ9" s="197"/>
      <c r="IA9" s="197"/>
      <c r="IB9" s="197"/>
      <c r="IC9" s="197"/>
      <c r="ID9" s="197"/>
      <c r="IE9" s="197"/>
      <c r="IF9" s="197"/>
      <c r="IG9" s="197"/>
      <c r="IH9" s="197"/>
      <c r="II9" s="197"/>
      <c r="IJ9" s="197"/>
      <c r="IK9" s="197"/>
      <c r="IL9" s="197"/>
      <c r="IM9" s="197"/>
      <c r="IN9" s="197"/>
      <c r="IO9" s="197"/>
      <c r="IP9" s="197"/>
      <c r="IQ9" s="197"/>
      <c r="IR9" s="197"/>
      <c r="IS9" s="197"/>
      <c r="IT9" s="197"/>
      <c r="IU9" s="197"/>
      <c r="IV9" s="197"/>
    </row>
    <row r="10" spans="1:256">
      <c r="A10" s="161"/>
      <c r="B10" s="162"/>
      <c r="C10" s="162"/>
      <c r="D10" s="162"/>
      <c r="E10" s="162"/>
      <c r="F10" s="162"/>
      <c r="G10" s="162"/>
      <c r="H10" s="162"/>
      <c r="I10" s="162"/>
      <c r="J10" s="228"/>
      <c r="O10" s="225"/>
      <c r="P10" s="229"/>
      <c r="Q10" s="230"/>
      <c r="R10" s="231"/>
      <c r="S10" s="231"/>
      <c r="AR10" s="205"/>
      <c r="AS10" s="205"/>
      <c r="AT10" s="205"/>
      <c r="AU10" s="205"/>
      <c r="BE10" s="206"/>
      <c r="BF10" s="206"/>
      <c r="BG10" s="206"/>
      <c r="BH10" s="206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7"/>
      <c r="IF10" s="197"/>
      <c r="IG10" s="197"/>
      <c r="IH10" s="197"/>
      <c r="II10" s="197"/>
      <c r="IJ10" s="197"/>
      <c r="IK10" s="197"/>
      <c r="IL10" s="197"/>
      <c r="IM10" s="197"/>
      <c r="IN10" s="197"/>
      <c r="IO10" s="197"/>
      <c r="IP10" s="197"/>
      <c r="IQ10" s="197"/>
      <c r="IR10" s="197"/>
      <c r="IS10" s="197"/>
      <c r="IT10" s="197"/>
      <c r="IU10" s="197"/>
      <c r="IV10" s="197"/>
    </row>
    <row r="11" spans="1:256">
      <c r="A11" s="161">
        <v>1</v>
      </c>
      <c r="B11" s="162" t="s">
        <v>161</v>
      </c>
      <c r="C11" s="162"/>
      <c r="D11" s="162"/>
      <c r="E11" s="162">
        <v>0</v>
      </c>
      <c r="F11" s="232">
        <v>9.01</v>
      </c>
      <c r="G11" s="233">
        <f>E11*F11</f>
        <v>0</v>
      </c>
      <c r="H11" s="162">
        <v>0</v>
      </c>
      <c r="I11" s="234">
        <v>10.7</v>
      </c>
      <c r="J11" s="235">
        <f>H11*I11</f>
        <v>0</v>
      </c>
      <c r="K11" s="236"/>
      <c r="M11" s="237"/>
      <c r="O11" s="226"/>
      <c r="P11" s="238"/>
      <c r="Q11" s="239"/>
      <c r="R11" s="239"/>
      <c r="S11" s="239"/>
      <c r="AR11" s="205"/>
      <c r="AS11" s="205"/>
      <c r="AT11" s="205"/>
      <c r="AU11" s="205"/>
      <c r="BE11" s="206"/>
      <c r="BF11" s="206"/>
      <c r="BG11" s="206"/>
      <c r="BH11" s="206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  <c r="HS11" s="197"/>
      <c r="HT11" s="197"/>
      <c r="HU11" s="197"/>
      <c r="HV11" s="197"/>
      <c r="HW11" s="197"/>
      <c r="HX11" s="197"/>
      <c r="HY11" s="197"/>
      <c r="HZ11" s="197"/>
      <c r="IA11" s="197"/>
      <c r="IB11" s="197"/>
      <c r="IC11" s="197"/>
      <c r="ID11" s="197"/>
      <c r="IE11" s="197"/>
      <c r="IF11" s="197"/>
      <c r="IG11" s="197"/>
      <c r="IH11" s="197"/>
      <c r="II11" s="197"/>
      <c r="IJ11" s="197"/>
      <c r="IK11" s="197"/>
      <c r="IL11" s="197"/>
      <c r="IM11" s="197"/>
      <c r="IN11" s="197"/>
      <c r="IO11" s="197"/>
      <c r="IP11" s="197"/>
      <c r="IQ11" s="197"/>
      <c r="IR11" s="197"/>
      <c r="IS11" s="197"/>
      <c r="IT11" s="197"/>
      <c r="IU11" s="197"/>
      <c r="IV11" s="197"/>
    </row>
    <row r="12" spans="1:256">
      <c r="A12" s="161">
        <v>2</v>
      </c>
      <c r="B12" s="162" t="s">
        <v>162</v>
      </c>
      <c r="C12" s="162"/>
      <c r="D12" s="162"/>
      <c r="E12" s="162">
        <v>0</v>
      </c>
      <c r="F12" s="232">
        <v>23.77</v>
      </c>
      <c r="G12" s="233">
        <f>E12*F12</f>
        <v>0</v>
      </c>
      <c r="H12" s="162"/>
      <c r="I12" s="234"/>
      <c r="J12" s="235"/>
      <c r="K12" s="236"/>
      <c r="M12" s="237"/>
      <c r="O12" s="226"/>
      <c r="P12" s="238"/>
      <c r="Q12" s="239"/>
      <c r="R12" s="239"/>
      <c r="S12" s="239"/>
      <c r="AR12" s="205"/>
      <c r="AS12" s="205"/>
      <c r="AT12" s="205"/>
      <c r="AU12" s="205"/>
      <c r="BE12" s="206"/>
      <c r="BF12" s="206"/>
      <c r="BG12" s="206"/>
      <c r="BH12" s="206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7"/>
      <c r="IF12" s="197"/>
      <c r="IG12" s="197"/>
      <c r="IH12" s="197"/>
      <c r="II12" s="197"/>
      <c r="IJ12" s="197"/>
      <c r="IK12" s="197"/>
      <c r="IL12" s="197"/>
      <c r="IM12" s="197"/>
      <c r="IN12" s="197"/>
      <c r="IO12" s="197"/>
      <c r="IP12" s="197"/>
      <c r="IQ12" s="197"/>
      <c r="IR12" s="197"/>
      <c r="IS12" s="197"/>
      <c r="IT12" s="197"/>
      <c r="IU12" s="197"/>
      <c r="IV12" s="197"/>
    </row>
    <row r="13" spans="1:256">
      <c r="A13" s="161"/>
      <c r="B13" s="162"/>
      <c r="C13" s="162"/>
      <c r="D13" s="162"/>
      <c r="E13" s="162"/>
      <c r="F13" s="232"/>
      <c r="G13" s="233"/>
      <c r="H13" s="162"/>
      <c r="I13" s="234"/>
      <c r="J13" s="235"/>
      <c r="K13" s="236"/>
      <c r="M13" s="237"/>
      <c r="O13" s="226"/>
      <c r="P13" s="238"/>
      <c r="Q13" s="239"/>
      <c r="R13" s="239"/>
      <c r="S13" s="239"/>
      <c r="AR13" s="205"/>
      <c r="AS13" s="205"/>
      <c r="AT13" s="205"/>
      <c r="AU13" s="205"/>
      <c r="BE13" s="206"/>
      <c r="BF13" s="206"/>
      <c r="BG13" s="206"/>
      <c r="BH13" s="206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  <c r="HW13" s="197"/>
      <c r="HX13" s="197"/>
      <c r="HY13" s="197"/>
      <c r="HZ13" s="197"/>
      <c r="IA13" s="197"/>
      <c r="IB13" s="197"/>
      <c r="IC13" s="197"/>
      <c r="ID13" s="197"/>
      <c r="IE13" s="197"/>
      <c r="IF13" s="197"/>
      <c r="IG13" s="197"/>
      <c r="IH13" s="197"/>
      <c r="II13" s="197"/>
      <c r="IJ13" s="197"/>
      <c r="IK13" s="197"/>
      <c r="IL13" s="197"/>
      <c r="IM13" s="197"/>
      <c r="IN13" s="197"/>
      <c r="IO13" s="197"/>
      <c r="IP13" s="197"/>
      <c r="IQ13" s="197"/>
      <c r="IR13" s="197"/>
      <c r="IS13" s="197"/>
      <c r="IT13" s="197"/>
      <c r="IU13" s="197"/>
      <c r="IV13" s="197"/>
    </row>
    <row r="14" spans="1:256">
      <c r="A14" s="161">
        <v>3</v>
      </c>
      <c r="B14" s="162" t="s">
        <v>163</v>
      </c>
      <c r="C14" s="162"/>
      <c r="D14" s="162"/>
      <c r="E14" s="162">
        <f>E12+E11</f>
        <v>0</v>
      </c>
      <c r="F14" s="232"/>
      <c r="G14" s="233">
        <f>G11+G12</f>
        <v>0</v>
      </c>
      <c r="H14" s="162">
        <f>H12+H11</f>
        <v>0</v>
      </c>
      <c r="I14" s="234"/>
      <c r="J14" s="235">
        <f>J11+J12</f>
        <v>0</v>
      </c>
      <c r="K14" s="236"/>
      <c r="M14" s="237"/>
      <c r="O14" s="226"/>
      <c r="P14" s="238"/>
      <c r="Q14" s="239"/>
      <c r="R14" s="239"/>
      <c r="S14" s="239"/>
      <c r="AR14" s="205"/>
      <c r="AS14" s="205"/>
      <c r="AT14" s="205"/>
      <c r="AU14" s="205"/>
      <c r="BE14" s="206"/>
      <c r="BF14" s="206"/>
      <c r="BG14" s="206"/>
      <c r="BH14" s="206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7"/>
      <c r="IF14" s="197"/>
      <c r="IG14" s="197"/>
      <c r="IH14" s="197"/>
      <c r="II14" s="197"/>
      <c r="IJ14" s="197"/>
      <c r="IK14" s="197"/>
      <c r="IL14" s="197"/>
      <c r="IM14" s="197"/>
      <c r="IN14" s="197"/>
      <c r="IO14" s="197"/>
      <c r="IP14" s="197"/>
      <c r="IQ14" s="197"/>
      <c r="IR14" s="197"/>
      <c r="IS14" s="197"/>
      <c r="IT14" s="197"/>
      <c r="IU14" s="197"/>
      <c r="IV14" s="197"/>
    </row>
    <row r="15" spans="1:256">
      <c r="A15" s="161"/>
      <c r="B15" s="162"/>
      <c r="C15" s="162"/>
      <c r="D15" s="162"/>
      <c r="E15" s="162"/>
      <c r="F15" s="240"/>
      <c r="G15" s="233"/>
      <c r="H15" s="162"/>
      <c r="I15" s="241"/>
      <c r="J15" s="228"/>
      <c r="O15" s="226"/>
      <c r="P15" s="226"/>
      <c r="Q15" s="162"/>
      <c r="R15" s="162"/>
      <c r="S15" s="162"/>
      <c r="AR15" s="205"/>
      <c r="AS15" s="205"/>
      <c r="AT15" s="205"/>
      <c r="AU15" s="205"/>
      <c r="BE15" s="206"/>
      <c r="BF15" s="206"/>
      <c r="BG15" s="206"/>
      <c r="BH15" s="206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  <c r="HW15" s="197"/>
      <c r="HX15" s="197"/>
      <c r="HY15" s="197"/>
      <c r="HZ15" s="197"/>
      <c r="IA15" s="197"/>
      <c r="IB15" s="197"/>
      <c r="IC15" s="197"/>
      <c r="ID15" s="197"/>
      <c r="IE15" s="197"/>
      <c r="IF15" s="197"/>
      <c r="IG15" s="197"/>
      <c r="IH15" s="197"/>
      <c r="II15" s="197"/>
      <c r="IJ15" s="197"/>
      <c r="IK15" s="197"/>
      <c r="IL15" s="197"/>
      <c r="IM15" s="197"/>
      <c r="IN15" s="197"/>
      <c r="IO15" s="197"/>
      <c r="IP15" s="197"/>
      <c r="IQ15" s="197"/>
      <c r="IR15" s="197"/>
      <c r="IS15" s="197"/>
      <c r="IT15" s="197"/>
      <c r="IU15" s="197"/>
      <c r="IV15" s="197"/>
    </row>
    <row r="16" spans="1:256">
      <c r="A16" s="161"/>
      <c r="B16" s="162" t="s">
        <v>164</v>
      </c>
      <c r="C16" s="230" t="s">
        <v>165</v>
      </c>
      <c r="D16" s="230" t="s">
        <v>166</v>
      </c>
      <c r="E16" s="162"/>
      <c r="F16" s="240"/>
      <c r="G16" s="233"/>
      <c r="H16" s="162"/>
      <c r="I16" s="241"/>
      <c r="J16" s="228"/>
      <c r="O16" s="226"/>
      <c r="P16" s="226"/>
      <c r="Q16" s="162"/>
      <c r="R16" s="162"/>
      <c r="S16" s="162"/>
      <c r="AR16" s="205"/>
      <c r="AS16" s="205"/>
      <c r="AT16" s="205"/>
      <c r="AU16" s="205"/>
      <c r="BE16" s="206"/>
      <c r="BF16" s="206"/>
      <c r="BG16" s="206"/>
      <c r="BH16" s="206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  <c r="HW16" s="197"/>
      <c r="HX16" s="197"/>
      <c r="HY16" s="197"/>
      <c r="HZ16" s="197"/>
      <c r="IA16" s="197"/>
      <c r="IB16" s="197"/>
      <c r="IC16" s="197"/>
      <c r="ID16" s="197"/>
      <c r="IE16" s="197"/>
      <c r="IF16" s="197"/>
      <c r="IG16" s="197"/>
      <c r="IH16" s="197"/>
      <c r="II16" s="197"/>
      <c r="IJ16" s="197"/>
      <c r="IK16" s="197"/>
      <c r="IL16" s="197"/>
      <c r="IM16" s="197"/>
      <c r="IN16" s="197"/>
      <c r="IO16" s="197"/>
      <c r="IP16" s="197"/>
      <c r="IQ16" s="197"/>
      <c r="IR16" s="197"/>
      <c r="IS16" s="197"/>
      <c r="IT16" s="197"/>
      <c r="IU16" s="197"/>
      <c r="IV16" s="197"/>
    </row>
    <row r="17" spans="1:256">
      <c r="A17" s="161">
        <v>4</v>
      </c>
      <c r="B17" s="162" t="s">
        <v>167</v>
      </c>
      <c r="C17" s="162">
        <v>0</v>
      </c>
      <c r="D17" s="162">
        <v>300</v>
      </c>
      <c r="E17" s="162">
        <v>0</v>
      </c>
      <c r="F17" s="242">
        <v>7.9629000000000005E-2</v>
      </c>
      <c r="G17" s="233">
        <f t="shared" ref="G17:G21" si="0">E17*F17</f>
        <v>0</v>
      </c>
      <c r="H17" s="162"/>
      <c r="I17" s="243"/>
      <c r="J17" s="235"/>
      <c r="K17" s="140"/>
      <c r="L17" s="188"/>
      <c r="M17" s="244"/>
      <c r="N17" s="188"/>
      <c r="O17" s="226"/>
      <c r="P17" s="142"/>
      <c r="Q17" s="245"/>
      <c r="R17" s="245"/>
      <c r="S17" s="245"/>
      <c r="BE17" s="206"/>
      <c r="BF17" s="206"/>
      <c r="BG17" s="206"/>
      <c r="BH17" s="206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  <c r="HQ17" s="197"/>
      <c r="HR17" s="197"/>
      <c r="HS17" s="197"/>
      <c r="HT17" s="197"/>
      <c r="HU17" s="197"/>
      <c r="HV17" s="197"/>
      <c r="HW17" s="197"/>
      <c r="HX17" s="197"/>
      <c r="HY17" s="197"/>
      <c r="HZ17" s="197"/>
      <c r="IA17" s="197"/>
      <c r="IB17" s="197"/>
      <c r="IC17" s="197"/>
      <c r="ID17" s="197"/>
      <c r="IE17" s="197"/>
      <c r="IF17" s="197"/>
      <c r="IG17" s="197"/>
      <c r="IH17" s="197"/>
      <c r="II17" s="197"/>
      <c r="IJ17" s="197"/>
      <c r="IK17" s="197"/>
      <c r="IL17" s="197"/>
      <c r="IM17" s="197"/>
      <c r="IN17" s="197"/>
      <c r="IO17" s="197"/>
      <c r="IP17" s="197"/>
      <c r="IQ17" s="197"/>
      <c r="IR17" s="197"/>
      <c r="IS17" s="197"/>
      <c r="IT17" s="197"/>
      <c r="IU17" s="197"/>
      <c r="IV17" s="197"/>
    </row>
    <row r="18" spans="1:256">
      <c r="A18" s="161">
        <v>5</v>
      </c>
      <c r="B18" s="162" t="s">
        <v>168</v>
      </c>
      <c r="C18" s="162">
        <v>301</v>
      </c>
      <c r="D18" s="162">
        <v>1000</v>
      </c>
      <c r="E18" s="162">
        <v>0</v>
      </c>
      <c r="F18" s="242">
        <v>7.0414000000000004E-2</v>
      </c>
      <c r="G18" s="233">
        <f t="shared" si="0"/>
        <v>0</v>
      </c>
      <c r="H18" s="162"/>
      <c r="I18" s="243"/>
      <c r="J18" s="235"/>
      <c r="K18" s="140"/>
      <c r="L18" s="188"/>
      <c r="M18" s="246"/>
      <c r="N18" s="188"/>
      <c r="O18" s="226"/>
      <c r="P18" s="145"/>
      <c r="Q18" s="245"/>
      <c r="R18" s="245"/>
      <c r="S18" s="245"/>
      <c r="BE18" s="206"/>
      <c r="BF18" s="206"/>
      <c r="BG18" s="206"/>
      <c r="BH18" s="206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197"/>
      <c r="GD18" s="197"/>
      <c r="GE18" s="197"/>
      <c r="GF18" s="197"/>
      <c r="GG18" s="197"/>
      <c r="GH18" s="197"/>
      <c r="GI18" s="197"/>
      <c r="GJ18" s="197"/>
      <c r="GK18" s="197"/>
      <c r="GL18" s="197"/>
      <c r="GM18" s="197"/>
      <c r="GN18" s="197"/>
      <c r="GO18" s="197"/>
      <c r="GP18" s="197"/>
      <c r="GQ18" s="197"/>
      <c r="GR18" s="197"/>
      <c r="GS18" s="197"/>
      <c r="GT18" s="197"/>
      <c r="GU18" s="197"/>
      <c r="GV18" s="197"/>
      <c r="GW18" s="197"/>
      <c r="GX18" s="197"/>
      <c r="GY18" s="197"/>
      <c r="GZ18" s="197"/>
      <c r="HA18" s="197"/>
      <c r="HB18" s="197"/>
      <c r="HC18" s="197"/>
      <c r="HD18" s="197"/>
      <c r="HE18" s="197"/>
      <c r="HF18" s="197"/>
      <c r="HG18" s="197"/>
      <c r="HH18" s="197"/>
      <c r="HI18" s="197"/>
      <c r="HJ18" s="197"/>
      <c r="HK18" s="197"/>
      <c r="HL18" s="197"/>
      <c r="HM18" s="197"/>
      <c r="HN18" s="197"/>
      <c r="HO18" s="197"/>
      <c r="HP18" s="197"/>
      <c r="HQ18" s="197"/>
      <c r="HR18" s="197"/>
      <c r="HS18" s="197"/>
      <c r="HT18" s="197"/>
      <c r="HU18" s="197"/>
      <c r="HV18" s="197"/>
      <c r="HW18" s="197"/>
      <c r="HX18" s="197"/>
      <c r="HY18" s="197"/>
      <c r="HZ18" s="197"/>
      <c r="IA18" s="197"/>
      <c r="IB18" s="197"/>
      <c r="IC18" s="197"/>
      <c r="ID18" s="197"/>
      <c r="IE18" s="197"/>
      <c r="IF18" s="197"/>
      <c r="IG18" s="197"/>
      <c r="IH18" s="197"/>
      <c r="II18" s="197"/>
      <c r="IJ18" s="197"/>
      <c r="IK18" s="197"/>
      <c r="IL18" s="197"/>
      <c r="IM18" s="197"/>
      <c r="IN18" s="197"/>
      <c r="IO18" s="197"/>
      <c r="IP18" s="197"/>
      <c r="IQ18" s="197"/>
      <c r="IR18" s="197"/>
      <c r="IS18" s="197"/>
      <c r="IT18" s="197"/>
      <c r="IU18" s="197"/>
      <c r="IV18" s="197"/>
    </row>
    <row r="19" spans="1:256">
      <c r="A19" s="161">
        <v>6</v>
      </c>
      <c r="B19" s="162" t="s">
        <v>169</v>
      </c>
      <c r="C19" s="162">
        <v>1001</v>
      </c>
      <c r="D19" s="162">
        <v>2500</v>
      </c>
      <c r="E19" s="162">
        <v>0</v>
      </c>
      <c r="F19" s="242">
        <v>5.9614E-2</v>
      </c>
      <c r="G19" s="233">
        <f t="shared" si="0"/>
        <v>0</v>
      </c>
      <c r="H19" s="162"/>
      <c r="I19" s="243"/>
      <c r="J19" s="235"/>
      <c r="K19" s="140"/>
      <c r="L19" s="188"/>
      <c r="M19" s="246"/>
      <c r="N19" s="188"/>
      <c r="O19" s="226"/>
      <c r="P19" s="145"/>
      <c r="Q19" s="245"/>
      <c r="R19" s="245"/>
      <c r="S19" s="245"/>
      <c r="BE19" s="206"/>
      <c r="BF19" s="206"/>
      <c r="BG19" s="206"/>
      <c r="BH19" s="206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  <c r="HQ19" s="197"/>
      <c r="HR19" s="197"/>
      <c r="HS19" s="197"/>
      <c r="HT19" s="197"/>
      <c r="HU19" s="197"/>
      <c r="HV19" s="197"/>
      <c r="HW19" s="197"/>
      <c r="HX19" s="197"/>
      <c r="HY19" s="197"/>
      <c r="HZ19" s="197"/>
      <c r="IA19" s="197"/>
      <c r="IB19" s="197"/>
      <c r="IC19" s="197"/>
      <c r="ID19" s="197"/>
      <c r="IE19" s="197"/>
      <c r="IF19" s="197"/>
      <c r="IG19" s="197"/>
      <c r="IH19" s="197"/>
      <c r="II19" s="197"/>
      <c r="IJ19" s="197"/>
      <c r="IK19" s="197"/>
      <c r="IL19" s="197"/>
      <c r="IM19" s="197"/>
      <c r="IN19" s="197"/>
      <c r="IO19" s="197"/>
      <c r="IP19" s="197"/>
      <c r="IQ19" s="197"/>
      <c r="IR19" s="197"/>
      <c r="IS19" s="197"/>
      <c r="IT19" s="197"/>
      <c r="IU19" s="197"/>
      <c r="IV19" s="197"/>
    </row>
    <row r="20" spans="1:256">
      <c r="A20" s="161">
        <v>7</v>
      </c>
      <c r="B20" s="162" t="s">
        <v>170</v>
      </c>
      <c r="C20" s="162">
        <v>2501</v>
      </c>
      <c r="D20" s="162" t="s">
        <v>171</v>
      </c>
      <c r="E20" s="162">
        <v>0</v>
      </c>
      <c r="F20" s="247">
        <v>3.9789999999999999E-2</v>
      </c>
      <c r="G20" s="233">
        <f t="shared" si="0"/>
        <v>0</v>
      </c>
      <c r="H20" s="162"/>
      <c r="I20" s="243"/>
      <c r="J20" s="235"/>
      <c r="K20" s="140"/>
      <c r="L20" s="188"/>
      <c r="M20" s="246"/>
      <c r="N20" s="188"/>
      <c r="O20" s="226"/>
      <c r="P20" s="145"/>
      <c r="Q20" s="245"/>
      <c r="R20" s="245"/>
      <c r="S20" s="245"/>
      <c r="BE20" s="206"/>
      <c r="BF20" s="206"/>
      <c r="BG20" s="206"/>
      <c r="BH20" s="206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197"/>
      <c r="FO20" s="197"/>
      <c r="FP20" s="197"/>
      <c r="FQ20" s="197"/>
      <c r="FR20" s="197"/>
      <c r="FS20" s="197"/>
      <c r="FT20" s="197"/>
      <c r="FU20" s="197"/>
      <c r="FV20" s="197"/>
      <c r="FW20" s="197"/>
      <c r="FX20" s="197"/>
      <c r="FY20" s="197"/>
      <c r="FZ20" s="197"/>
      <c r="GA20" s="197"/>
      <c r="GB20" s="197"/>
      <c r="GC20" s="197"/>
      <c r="GD20" s="197"/>
      <c r="GE20" s="197"/>
      <c r="GF20" s="197"/>
      <c r="GG20" s="197"/>
      <c r="GH20" s="197"/>
      <c r="GI20" s="197"/>
      <c r="GJ20" s="197"/>
      <c r="GK20" s="197"/>
      <c r="GL20" s="197"/>
      <c r="GM20" s="197"/>
      <c r="GN20" s="197"/>
      <c r="GO20" s="197"/>
      <c r="GP20" s="197"/>
      <c r="GQ20" s="197"/>
      <c r="GR20" s="197"/>
      <c r="GS20" s="197"/>
      <c r="GT20" s="197"/>
      <c r="GU20" s="197"/>
      <c r="GV20" s="197"/>
      <c r="GW20" s="197"/>
      <c r="GX20" s="197"/>
      <c r="GY20" s="197"/>
      <c r="GZ20" s="197"/>
      <c r="HA20" s="197"/>
      <c r="HB20" s="197"/>
      <c r="HC20" s="197"/>
      <c r="HD20" s="197"/>
      <c r="HE20" s="197"/>
      <c r="HF20" s="197"/>
      <c r="HG20" s="197"/>
      <c r="HH20" s="197"/>
      <c r="HI20" s="197"/>
      <c r="HJ20" s="197"/>
      <c r="HK20" s="197"/>
      <c r="HL20" s="197"/>
      <c r="HM20" s="197"/>
      <c r="HN20" s="197"/>
      <c r="HO20" s="197"/>
      <c r="HP20" s="197"/>
      <c r="HQ20" s="197"/>
      <c r="HR20" s="197"/>
      <c r="HS20" s="197"/>
      <c r="HT20" s="197"/>
      <c r="HU20" s="197"/>
      <c r="HV20" s="197"/>
      <c r="HW20" s="197"/>
      <c r="HX20" s="197"/>
      <c r="HY20" s="197"/>
      <c r="HZ20" s="197"/>
      <c r="IA20" s="197"/>
      <c r="IB20" s="197"/>
      <c r="IC20" s="197"/>
      <c r="ID20" s="197"/>
      <c r="IE20" s="197"/>
      <c r="IF20" s="197"/>
      <c r="IG20" s="197"/>
      <c r="IH20" s="197"/>
      <c r="II20" s="197"/>
      <c r="IJ20" s="197"/>
      <c r="IK20" s="197"/>
      <c r="IL20" s="197"/>
      <c r="IM20" s="197"/>
      <c r="IN20" s="197"/>
      <c r="IO20" s="197"/>
      <c r="IP20" s="197"/>
      <c r="IQ20" s="197"/>
      <c r="IR20" s="197"/>
      <c r="IS20" s="197"/>
      <c r="IT20" s="197"/>
      <c r="IU20" s="197"/>
      <c r="IV20" s="197"/>
    </row>
    <row r="21" spans="1:256">
      <c r="A21" s="161">
        <v>8</v>
      </c>
      <c r="B21" s="162" t="s">
        <v>174</v>
      </c>
      <c r="C21" s="162"/>
      <c r="D21" s="162"/>
      <c r="E21" s="162">
        <v>0</v>
      </c>
      <c r="F21" s="247">
        <v>1.4152E-2</v>
      </c>
      <c r="G21" s="233">
        <f t="shared" si="0"/>
        <v>0</v>
      </c>
      <c r="H21" s="162"/>
      <c r="I21" s="243"/>
      <c r="J21" s="235"/>
      <c r="K21" s="140"/>
      <c r="L21" s="188"/>
      <c r="M21" s="246"/>
      <c r="N21" s="188"/>
      <c r="O21" s="226"/>
      <c r="P21" s="145"/>
      <c r="Q21" s="245"/>
      <c r="R21" s="245"/>
      <c r="S21" s="245"/>
      <c r="BE21" s="206"/>
      <c r="BF21" s="206"/>
      <c r="BG21" s="206"/>
      <c r="BH21" s="206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  <c r="GA21" s="197"/>
      <c r="GB21" s="197"/>
      <c r="GC21" s="197"/>
      <c r="GD21" s="197"/>
      <c r="GE21" s="197"/>
      <c r="GF21" s="197"/>
      <c r="GG21" s="197"/>
      <c r="GH21" s="197"/>
      <c r="GI21" s="197"/>
      <c r="GJ21" s="197"/>
      <c r="GK21" s="197"/>
      <c r="GL21" s="197"/>
      <c r="GM21" s="197"/>
      <c r="GN21" s="197"/>
      <c r="GO21" s="197"/>
      <c r="GP21" s="197"/>
      <c r="GQ21" s="197"/>
      <c r="GR21" s="197"/>
      <c r="GS21" s="197"/>
      <c r="GT21" s="197"/>
      <c r="GU21" s="197"/>
      <c r="GV21" s="197"/>
      <c r="GW21" s="197"/>
      <c r="GX21" s="197"/>
      <c r="GY21" s="197"/>
      <c r="GZ21" s="197"/>
      <c r="HA21" s="197"/>
      <c r="HB21" s="197"/>
      <c r="HC21" s="197"/>
      <c r="HD21" s="197"/>
      <c r="HE21" s="197"/>
      <c r="HF21" s="197"/>
      <c r="HG21" s="197"/>
      <c r="HH21" s="197"/>
      <c r="HI21" s="197"/>
      <c r="HJ21" s="197"/>
      <c r="HK21" s="197"/>
      <c r="HL21" s="197"/>
      <c r="HM21" s="197"/>
      <c r="HN21" s="197"/>
      <c r="HO21" s="197"/>
      <c r="HP21" s="197"/>
      <c r="HQ21" s="197"/>
      <c r="HR21" s="197"/>
      <c r="HS21" s="197"/>
      <c r="HT21" s="197"/>
      <c r="HU21" s="197"/>
      <c r="HV21" s="197"/>
      <c r="HW21" s="197"/>
      <c r="HX21" s="197"/>
      <c r="HY21" s="197"/>
      <c r="HZ21" s="197"/>
      <c r="IA21" s="197"/>
      <c r="IB21" s="197"/>
      <c r="IC21" s="197"/>
      <c r="ID21" s="197"/>
      <c r="IE21" s="197"/>
      <c r="IF21" s="197"/>
      <c r="IG21" s="197"/>
      <c r="IH21" s="197"/>
      <c r="II21" s="197"/>
      <c r="IJ21" s="197"/>
      <c r="IK21" s="197"/>
      <c r="IL21" s="197"/>
      <c r="IM21" s="197"/>
      <c r="IN21" s="197"/>
      <c r="IO21" s="197"/>
      <c r="IP21" s="197"/>
      <c r="IQ21" s="197"/>
      <c r="IR21" s="197"/>
      <c r="IS21" s="197"/>
      <c r="IT21" s="197"/>
      <c r="IU21" s="197"/>
      <c r="IV21" s="197"/>
    </row>
    <row r="22" spans="1:256">
      <c r="A22" s="161">
        <v>9</v>
      </c>
      <c r="B22" s="162" t="s">
        <v>172</v>
      </c>
      <c r="C22" s="162" t="s">
        <v>173</v>
      </c>
      <c r="D22" s="162" t="s">
        <v>173</v>
      </c>
      <c r="E22" s="162"/>
      <c r="F22" s="247"/>
      <c r="G22" s="233"/>
      <c r="H22" s="162">
        <v>0</v>
      </c>
      <c r="I22" s="243">
        <v>0.4</v>
      </c>
      <c r="J22" s="235">
        <f t="shared" ref="J22:J24" si="1">H22*I22</f>
        <v>0</v>
      </c>
      <c r="K22" s="140"/>
      <c r="L22" s="188"/>
      <c r="M22" s="246"/>
      <c r="N22" s="188"/>
      <c r="O22" s="226"/>
      <c r="P22" s="145"/>
      <c r="Q22" s="245"/>
      <c r="R22" s="245"/>
      <c r="S22" s="245"/>
      <c r="BE22" s="206"/>
      <c r="BF22" s="206"/>
      <c r="BG22" s="206"/>
      <c r="BH22" s="206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  <c r="GA22" s="197"/>
      <c r="GB22" s="197"/>
      <c r="GC22" s="197"/>
      <c r="GD22" s="197"/>
      <c r="GE22" s="197"/>
      <c r="GF22" s="197"/>
      <c r="GG22" s="197"/>
      <c r="GH22" s="197"/>
      <c r="GI22" s="197"/>
      <c r="GJ22" s="197"/>
      <c r="GK22" s="197"/>
      <c r="GL22" s="197"/>
      <c r="GM22" s="197"/>
      <c r="GN22" s="197"/>
      <c r="GO22" s="197"/>
      <c r="GP22" s="197"/>
      <c r="GQ22" s="197"/>
      <c r="GR22" s="197"/>
      <c r="GS22" s="197"/>
      <c r="GT22" s="197"/>
      <c r="GU22" s="197"/>
      <c r="GV22" s="197"/>
      <c r="GW22" s="197"/>
      <c r="GX22" s="197"/>
      <c r="GY22" s="197"/>
      <c r="GZ22" s="197"/>
      <c r="HA22" s="197"/>
      <c r="HB22" s="197"/>
      <c r="HC22" s="197"/>
      <c r="HD22" s="197"/>
      <c r="HE22" s="197"/>
      <c r="HF22" s="197"/>
      <c r="HG22" s="197"/>
      <c r="HH22" s="197"/>
      <c r="HI22" s="197"/>
      <c r="HJ22" s="197"/>
      <c r="HK22" s="197"/>
      <c r="HL22" s="197"/>
      <c r="HM22" s="197"/>
      <c r="HN22" s="197"/>
      <c r="HO22" s="197"/>
      <c r="HP22" s="197"/>
      <c r="HQ22" s="197"/>
      <c r="HR22" s="197"/>
      <c r="HS22" s="197"/>
      <c r="HT22" s="197"/>
      <c r="HU22" s="197"/>
      <c r="HV22" s="197"/>
      <c r="HW22" s="197"/>
      <c r="HX22" s="197"/>
      <c r="HY22" s="197"/>
      <c r="HZ22" s="197"/>
      <c r="IA22" s="197"/>
      <c r="IB22" s="197"/>
      <c r="IC22" s="197"/>
      <c r="ID22" s="197"/>
      <c r="IE22" s="197"/>
      <c r="IF22" s="197"/>
      <c r="IG22" s="197"/>
      <c r="IH22" s="197"/>
      <c r="II22" s="197"/>
      <c r="IJ22" s="197"/>
      <c r="IK22" s="197"/>
      <c r="IL22" s="197"/>
      <c r="IM22" s="197"/>
      <c r="IN22" s="197"/>
      <c r="IO22" s="197"/>
      <c r="IP22" s="197"/>
      <c r="IQ22" s="197"/>
      <c r="IR22" s="197"/>
      <c r="IS22" s="197"/>
      <c r="IT22" s="197"/>
      <c r="IU22" s="197"/>
      <c r="IV22" s="197"/>
    </row>
    <row r="23" spans="1:256">
      <c r="A23" s="161"/>
      <c r="B23" s="162" t="s">
        <v>198</v>
      </c>
      <c r="C23" s="162" t="s">
        <v>173</v>
      </c>
      <c r="D23" s="162" t="s">
        <v>173</v>
      </c>
      <c r="E23" s="162"/>
      <c r="F23" s="247"/>
      <c r="G23" s="233"/>
      <c r="H23" s="162">
        <v>0</v>
      </c>
      <c r="I23" s="243">
        <v>0.2</v>
      </c>
      <c r="J23" s="235">
        <f t="shared" si="1"/>
        <v>0</v>
      </c>
      <c r="K23" s="140"/>
      <c r="L23" s="188"/>
      <c r="M23" s="246"/>
      <c r="N23" s="188"/>
      <c r="O23" s="226"/>
      <c r="P23" s="145"/>
      <c r="Q23" s="245"/>
      <c r="R23" s="245"/>
      <c r="S23" s="245"/>
      <c r="BE23" s="206"/>
      <c r="BF23" s="206"/>
      <c r="BG23" s="206"/>
      <c r="BH23" s="206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  <c r="GA23" s="197"/>
      <c r="GB23" s="197"/>
      <c r="GC23" s="197"/>
      <c r="GD23" s="197"/>
      <c r="GE23" s="197"/>
      <c r="GF23" s="197"/>
      <c r="GG23" s="197"/>
      <c r="GH23" s="197"/>
      <c r="GI23" s="197"/>
      <c r="GJ23" s="197"/>
      <c r="GK23" s="197"/>
      <c r="GL23" s="197"/>
      <c r="GM23" s="197"/>
      <c r="GN23" s="197"/>
      <c r="GO23" s="197"/>
      <c r="GP23" s="197"/>
      <c r="GQ23" s="197"/>
      <c r="GR23" s="197"/>
      <c r="GS23" s="197"/>
      <c r="GT23" s="197"/>
      <c r="GU23" s="197"/>
      <c r="GV23" s="197"/>
      <c r="GW23" s="197"/>
      <c r="GX23" s="197"/>
      <c r="GY23" s="197"/>
      <c r="GZ23" s="197"/>
      <c r="HA23" s="197"/>
      <c r="HB23" s="197"/>
      <c r="HC23" s="197"/>
      <c r="HD23" s="197"/>
      <c r="HE23" s="197"/>
      <c r="HF23" s="197"/>
      <c r="HG23" s="197"/>
      <c r="HH23" s="197"/>
      <c r="HI23" s="197"/>
      <c r="HJ23" s="197"/>
      <c r="HK23" s="197"/>
      <c r="HL23" s="197"/>
      <c r="HM23" s="197"/>
      <c r="HN23" s="197"/>
      <c r="HO23" s="197"/>
      <c r="HP23" s="197"/>
      <c r="HQ23" s="197"/>
      <c r="HR23" s="197"/>
      <c r="HS23" s="197"/>
      <c r="HT23" s="197"/>
      <c r="HU23" s="197"/>
      <c r="HV23" s="197"/>
      <c r="HW23" s="197"/>
      <c r="HX23" s="197"/>
      <c r="HY23" s="197"/>
      <c r="HZ23" s="197"/>
      <c r="IA23" s="197"/>
      <c r="IB23" s="197"/>
      <c r="IC23" s="197"/>
      <c r="ID23" s="197"/>
      <c r="IE23" s="197"/>
      <c r="IF23" s="197"/>
      <c r="IG23" s="197"/>
      <c r="IH23" s="197"/>
      <c r="II23" s="197"/>
      <c r="IJ23" s="197"/>
      <c r="IK23" s="197"/>
      <c r="IL23" s="197"/>
      <c r="IM23" s="197"/>
      <c r="IN23" s="197"/>
      <c r="IO23" s="197"/>
      <c r="IP23" s="197"/>
      <c r="IQ23" s="197"/>
      <c r="IR23" s="197"/>
      <c r="IS23" s="197"/>
      <c r="IT23" s="197"/>
      <c r="IU23" s="197"/>
      <c r="IV23" s="197"/>
    </row>
    <row r="24" spans="1:256">
      <c r="A24" s="161"/>
      <c r="B24" s="162" t="s">
        <v>199</v>
      </c>
      <c r="C24" s="162">
        <v>0</v>
      </c>
      <c r="D24" s="162" t="s">
        <v>200</v>
      </c>
      <c r="E24" s="162"/>
      <c r="F24" s="247"/>
      <c r="G24" s="233"/>
      <c r="H24" s="162">
        <v>0</v>
      </c>
      <c r="I24" s="243">
        <v>0.106574</v>
      </c>
      <c r="J24" s="235">
        <f t="shared" si="1"/>
        <v>0</v>
      </c>
      <c r="K24" s="140"/>
      <c r="L24" s="188"/>
      <c r="M24" s="246"/>
      <c r="N24" s="188"/>
      <c r="O24" s="226"/>
      <c r="P24" s="145"/>
      <c r="Q24" s="245"/>
      <c r="R24" s="245"/>
      <c r="S24" s="245"/>
      <c r="BE24" s="206"/>
      <c r="BF24" s="206"/>
      <c r="BG24" s="206"/>
      <c r="BH24" s="206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  <c r="GA24" s="197"/>
      <c r="GB24" s="197"/>
      <c r="GC24" s="197"/>
      <c r="GD24" s="197"/>
      <c r="GE24" s="197"/>
      <c r="GF24" s="197"/>
      <c r="GG24" s="197"/>
      <c r="GH24" s="197"/>
      <c r="GI24" s="197"/>
      <c r="GJ24" s="197"/>
      <c r="GK24" s="197"/>
      <c r="GL24" s="197"/>
      <c r="GM24" s="197"/>
      <c r="GN24" s="197"/>
      <c r="GO24" s="197"/>
      <c r="GP24" s="197"/>
      <c r="GQ24" s="197"/>
      <c r="GR24" s="197"/>
      <c r="GS24" s="197"/>
      <c r="GT24" s="197"/>
      <c r="GU24" s="197"/>
      <c r="GV24" s="197"/>
      <c r="GW24" s="197"/>
      <c r="GX24" s="197"/>
      <c r="GY24" s="197"/>
      <c r="GZ24" s="197"/>
      <c r="HA24" s="197"/>
      <c r="HB24" s="197"/>
      <c r="HC24" s="197"/>
      <c r="HD24" s="197"/>
      <c r="HE24" s="197"/>
      <c r="HF24" s="197"/>
      <c r="HG24" s="197"/>
      <c r="HH24" s="197"/>
      <c r="HI24" s="197"/>
      <c r="HJ24" s="197"/>
      <c r="HK24" s="197"/>
      <c r="HL24" s="197"/>
      <c r="HM24" s="197"/>
      <c r="HN24" s="197"/>
      <c r="HO24" s="197"/>
      <c r="HP24" s="197"/>
      <c r="HQ24" s="197"/>
      <c r="HR24" s="197"/>
      <c r="HS24" s="197"/>
      <c r="HT24" s="197"/>
      <c r="HU24" s="197"/>
      <c r="HV24" s="197"/>
      <c r="HW24" s="197"/>
      <c r="HX24" s="197"/>
      <c r="HY24" s="197"/>
      <c r="HZ24" s="197"/>
      <c r="IA24" s="197"/>
      <c r="IB24" s="197"/>
      <c r="IC24" s="197"/>
      <c r="ID24" s="197"/>
      <c r="IE24" s="197"/>
      <c r="IF24" s="197"/>
      <c r="IG24" s="197"/>
      <c r="IH24" s="197"/>
      <c r="II24" s="197"/>
      <c r="IJ24" s="197"/>
      <c r="IK24" s="197"/>
      <c r="IL24" s="197"/>
      <c r="IM24" s="197"/>
      <c r="IN24" s="197"/>
      <c r="IO24" s="197"/>
      <c r="IP24" s="197"/>
      <c r="IQ24" s="197"/>
      <c r="IR24" s="197"/>
      <c r="IS24" s="197"/>
      <c r="IT24" s="197"/>
      <c r="IU24" s="197"/>
      <c r="IV24" s="197"/>
    </row>
    <row r="25" spans="1:256">
      <c r="A25" s="161"/>
      <c r="B25" s="162"/>
      <c r="C25" s="162"/>
      <c r="D25" s="230"/>
      <c r="E25" s="162"/>
      <c r="F25" s="245"/>
      <c r="G25" s="233"/>
      <c r="H25" s="162"/>
      <c r="I25" s="248"/>
      <c r="J25" s="249"/>
      <c r="K25" s="250"/>
      <c r="L25" s="188"/>
      <c r="M25" s="246"/>
      <c r="N25" s="188"/>
      <c r="O25" s="226"/>
      <c r="P25" s="251"/>
      <c r="Q25" s="245"/>
      <c r="R25" s="245"/>
      <c r="S25" s="245"/>
      <c r="BE25" s="206"/>
      <c r="BF25" s="206"/>
      <c r="BG25" s="206"/>
      <c r="BH25" s="206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  <c r="GA25" s="197"/>
      <c r="GB25" s="197"/>
      <c r="GC25" s="197"/>
      <c r="GD25" s="197"/>
      <c r="GE25" s="197"/>
      <c r="GF25" s="197"/>
      <c r="GG25" s="197"/>
      <c r="GH25" s="197"/>
      <c r="GI25" s="197"/>
      <c r="GJ25" s="197"/>
      <c r="GK25" s="197"/>
      <c r="GL25" s="197"/>
      <c r="GM25" s="197"/>
      <c r="GN25" s="197"/>
      <c r="GO25" s="197"/>
      <c r="GP25" s="197"/>
      <c r="GQ25" s="197"/>
      <c r="GR25" s="197"/>
      <c r="GS25" s="197"/>
      <c r="GT25" s="197"/>
      <c r="GU25" s="197"/>
      <c r="GV25" s="197"/>
      <c r="GW25" s="197"/>
      <c r="GX25" s="197"/>
      <c r="GY25" s="197"/>
      <c r="GZ25" s="197"/>
      <c r="HA25" s="197"/>
      <c r="HB25" s="197"/>
      <c r="HC25" s="197"/>
      <c r="HD25" s="197"/>
      <c r="HE25" s="197"/>
      <c r="HF25" s="197"/>
      <c r="HG25" s="197"/>
      <c r="HH25" s="197"/>
      <c r="HI25" s="197"/>
      <c r="HJ25" s="197"/>
      <c r="HK25" s="197"/>
      <c r="HL25" s="197"/>
      <c r="HM25" s="197"/>
      <c r="HN25" s="197"/>
      <c r="HO25" s="197"/>
      <c r="HP25" s="197"/>
      <c r="HQ25" s="197"/>
      <c r="HR25" s="197"/>
      <c r="HS25" s="197"/>
      <c r="HT25" s="197"/>
      <c r="HU25" s="197"/>
      <c r="HV25" s="197"/>
      <c r="HW25" s="197"/>
      <c r="HX25" s="197"/>
      <c r="HY25" s="197"/>
      <c r="HZ25" s="197"/>
      <c r="IA25" s="197"/>
      <c r="IB25" s="197"/>
      <c r="IC25" s="197"/>
      <c r="ID25" s="197"/>
      <c r="IE25" s="197"/>
      <c r="IF25" s="197"/>
      <c r="IG25" s="197"/>
      <c r="IH25" s="197"/>
      <c r="II25" s="197"/>
      <c r="IJ25" s="197"/>
      <c r="IK25" s="197"/>
      <c r="IL25" s="197"/>
      <c r="IM25" s="197"/>
      <c r="IN25" s="197"/>
      <c r="IO25" s="197"/>
      <c r="IP25" s="197"/>
      <c r="IQ25" s="197"/>
      <c r="IR25" s="197"/>
      <c r="IS25" s="197"/>
      <c r="IT25" s="197"/>
      <c r="IU25" s="197"/>
      <c r="IV25" s="197"/>
    </row>
    <row r="26" spans="1:256">
      <c r="A26" s="161">
        <v>10</v>
      </c>
      <c r="B26" s="162" t="s">
        <v>175</v>
      </c>
      <c r="C26" s="162"/>
      <c r="D26" s="162"/>
      <c r="E26" s="162">
        <f>SUM(E17:E24)</f>
        <v>0</v>
      </c>
      <c r="F26" s="162"/>
      <c r="G26" s="252">
        <f>SUM(G17:G24)</f>
        <v>0</v>
      </c>
      <c r="H26" s="162">
        <f>SUM(H17:H24)</f>
        <v>0</v>
      </c>
      <c r="I26" s="162"/>
      <c r="J26" s="235">
        <f>SUM(J17:J24)</f>
        <v>0</v>
      </c>
      <c r="K26" s="237"/>
      <c r="L26" s="188"/>
      <c r="M26" s="244"/>
      <c r="N26" s="188"/>
      <c r="O26" s="225"/>
      <c r="P26" s="253"/>
      <c r="Q26" s="245"/>
      <c r="R26" s="245"/>
      <c r="S26" s="245"/>
      <c r="BE26" s="206"/>
      <c r="BF26" s="206"/>
      <c r="BG26" s="206"/>
      <c r="BH26" s="206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197"/>
      <c r="FO26" s="197"/>
      <c r="FP26" s="197"/>
      <c r="FQ26" s="197"/>
      <c r="FR26" s="197"/>
      <c r="FS26" s="197"/>
      <c r="FT26" s="197"/>
      <c r="FU26" s="197"/>
      <c r="FV26" s="197"/>
      <c r="FW26" s="197"/>
      <c r="FX26" s="197"/>
      <c r="FY26" s="197"/>
      <c r="FZ26" s="197"/>
      <c r="GA26" s="197"/>
      <c r="GB26" s="197"/>
      <c r="GC26" s="197"/>
      <c r="GD26" s="197"/>
      <c r="GE26" s="197"/>
      <c r="GF26" s="197"/>
      <c r="GG26" s="197"/>
      <c r="GH26" s="197"/>
      <c r="GI26" s="197"/>
      <c r="GJ26" s="197"/>
      <c r="GK26" s="197"/>
      <c r="GL26" s="197"/>
      <c r="GM26" s="197"/>
      <c r="GN26" s="197"/>
      <c r="GO26" s="197"/>
      <c r="GP26" s="197"/>
      <c r="GQ26" s="197"/>
      <c r="GR26" s="197"/>
      <c r="GS26" s="197"/>
      <c r="GT26" s="197"/>
      <c r="GU26" s="197"/>
      <c r="GV26" s="197"/>
      <c r="GW26" s="197"/>
      <c r="GX26" s="197"/>
      <c r="GY26" s="197"/>
      <c r="GZ26" s="197"/>
      <c r="HA26" s="197"/>
      <c r="HB26" s="197"/>
      <c r="HC26" s="197"/>
      <c r="HD26" s="197"/>
      <c r="HE26" s="197"/>
      <c r="HF26" s="197"/>
      <c r="HG26" s="197"/>
      <c r="HH26" s="197"/>
      <c r="HI26" s="197"/>
      <c r="HJ26" s="197"/>
      <c r="HK26" s="197"/>
      <c r="HL26" s="197"/>
      <c r="HM26" s="197"/>
      <c r="HN26" s="197"/>
      <c r="HO26" s="197"/>
      <c r="HP26" s="197"/>
      <c r="HQ26" s="197"/>
      <c r="HR26" s="197"/>
      <c r="HS26" s="197"/>
      <c r="HT26" s="197"/>
      <c r="HU26" s="197"/>
      <c r="HV26" s="197"/>
      <c r="HW26" s="197"/>
      <c r="HX26" s="197"/>
      <c r="HY26" s="197"/>
      <c r="HZ26" s="197"/>
      <c r="IA26" s="197"/>
      <c r="IB26" s="197"/>
      <c r="IC26" s="197"/>
      <c r="ID26" s="197"/>
      <c r="IE26" s="197"/>
      <c r="IF26" s="197"/>
      <c r="IG26" s="197"/>
      <c r="IH26" s="197"/>
      <c r="II26" s="197"/>
      <c r="IJ26" s="197"/>
      <c r="IK26" s="197"/>
      <c r="IL26" s="197"/>
      <c r="IM26" s="197"/>
      <c r="IN26" s="197"/>
      <c r="IO26" s="197"/>
      <c r="IP26" s="197"/>
      <c r="IQ26" s="197"/>
      <c r="IR26" s="197"/>
      <c r="IS26" s="197"/>
      <c r="IT26" s="197"/>
      <c r="IU26" s="197"/>
      <c r="IV26" s="197"/>
    </row>
    <row r="27" spans="1:256">
      <c r="A27" s="161"/>
      <c r="B27" s="162"/>
      <c r="C27" s="162"/>
      <c r="D27" s="162"/>
      <c r="E27" s="162"/>
      <c r="F27" s="162"/>
      <c r="G27" s="162"/>
      <c r="H27" s="162"/>
      <c r="I27" s="162"/>
      <c r="J27" s="228"/>
      <c r="L27" s="188"/>
      <c r="M27" s="188"/>
      <c r="N27" s="188"/>
      <c r="O27" s="225"/>
      <c r="P27" s="153"/>
      <c r="Q27" s="154"/>
      <c r="R27" s="154"/>
      <c r="S27" s="154"/>
      <c r="BE27" s="206"/>
      <c r="BF27" s="206"/>
      <c r="BG27" s="206"/>
      <c r="BH27" s="206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  <c r="GA27" s="197"/>
      <c r="GB27" s="197"/>
      <c r="GC27" s="197"/>
      <c r="GD27" s="197"/>
      <c r="GE27" s="197"/>
      <c r="GF27" s="197"/>
      <c r="GG27" s="197"/>
      <c r="GH27" s="197"/>
      <c r="GI27" s="197"/>
      <c r="GJ27" s="197"/>
      <c r="GK27" s="197"/>
      <c r="GL27" s="197"/>
      <c r="GM27" s="197"/>
      <c r="GN27" s="197"/>
      <c r="GO27" s="197"/>
      <c r="GP27" s="197"/>
      <c r="GQ27" s="197"/>
      <c r="GR27" s="197"/>
      <c r="GS27" s="197"/>
      <c r="GT27" s="197"/>
      <c r="GU27" s="197"/>
      <c r="GV27" s="197"/>
      <c r="GW27" s="197"/>
      <c r="GX27" s="197"/>
      <c r="GY27" s="197"/>
      <c r="GZ27" s="197"/>
      <c r="HA27" s="197"/>
      <c r="HB27" s="197"/>
      <c r="HC27" s="197"/>
      <c r="HD27" s="197"/>
      <c r="HE27" s="197"/>
      <c r="HF27" s="197"/>
      <c r="HG27" s="197"/>
      <c r="HH27" s="197"/>
      <c r="HI27" s="197"/>
      <c r="HJ27" s="197"/>
      <c r="HK27" s="197"/>
      <c r="HL27" s="197"/>
      <c r="HM27" s="197"/>
      <c r="HN27" s="197"/>
      <c r="HO27" s="197"/>
      <c r="HP27" s="197"/>
      <c r="HQ27" s="197"/>
      <c r="HR27" s="197"/>
      <c r="HS27" s="197"/>
      <c r="HT27" s="197"/>
      <c r="HU27" s="197"/>
      <c r="HV27" s="197"/>
      <c r="HW27" s="197"/>
      <c r="HX27" s="197"/>
      <c r="HY27" s="197"/>
      <c r="HZ27" s="197"/>
      <c r="IA27" s="197"/>
      <c r="IB27" s="197"/>
      <c r="IC27" s="197"/>
      <c r="ID27" s="197"/>
      <c r="IE27" s="197"/>
      <c r="IF27" s="197"/>
      <c r="IG27" s="197"/>
      <c r="IH27" s="197"/>
      <c r="II27" s="197"/>
      <c r="IJ27" s="197"/>
      <c r="IK27" s="197"/>
      <c r="IL27" s="197"/>
      <c r="IM27" s="197"/>
      <c r="IN27" s="197"/>
      <c r="IO27" s="197"/>
      <c r="IP27" s="197"/>
      <c r="IQ27" s="197"/>
      <c r="IR27" s="197"/>
      <c r="IS27" s="197"/>
      <c r="IT27" s="197"/>
      <c r="IU27" s="197"/>
      <c r="IV27" s="197"/>
    </row>
    <row r="28" spans="1:256">
      <c r="A28" s="161">
        <v>11</v>
      </c>
      <c r="B28" s="162" t="s">
        <v>176</v>
      </c>
      <c r="C28" s="162"/>
      <c r="D28" s="162"/>
      <c r="E28" s="162">
        <v>0</v>
      </c>
      <c r="F28" s="247">
        <v>9.51</v>
      </c>
      <c r="G28" s="233">
        <f t="shared" ref="G28" si="2">E28*F28</f>
        <v>0</v>
      </c>
      <c r="H28" s="162"/>
      <c r="I28" s="162"/>
      <c r="J28" s="228"/>
      <c r="L28" s="188"/>
      <c r="M28" s="188"/>
      <c r="N28" s="188"/>
      <c r="O28" s="225"/>
      <c r="P28" s="153"/>
      <c r="Q28" s="154"/>
      <c r="R28" s="154"/>
      <c r="S28" s="154"/>
      <c r="BE28" s="206"/>
      <c r="BF28" s="206"/>
      <c r="BG28" s="206"/>
      <c r="BH28" s="206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197"/>
      <c r="FO28" s="197"/>
      <c r="FP28" s="197"/>
      <c r="FQ28" s="197"/>
      <c r="FR28" s="197"/>
      <c r="FS28" s="197"/>
      <c r="FT28" s="197"/>
      <c r="FU28" s="197"/>
      <c r="FV28" s="197"/>
      <c r="FW28" s="197"/>
      <c r="FX28" s="197"/>
      <c r="FY28" s="197"/>
      <c r="FZ28" s="197"/>
      <c r="GA28" s="197"/>
      <c r="GB28" s="197"/>
      <c r="GC28" s="197"/>
      <c r="GD28" s="197"/>
      <c r="GE28" s="197"/>
      <c r="GF28" s="197"/>
      <c r="GG28" s="197"/>
      <c r="GH28" s="197"/>
      <c r="GI28" s="197"/>
      <c r="GJ28" s="197"/>
      <c r="GK28" s="197"/>
      <c r="GL28" s="197"/>
      <c r="GM28" s="197"/>
      <c r="GN28" s="197"/>
      <c r="GO28" s="197"/>
      <c r="GP28" s="197"/>
      <c r="GQ28" s="197"/>
      <c r="GR28" s="197"/>
      <c r="GS28" s="197"/>
      <c r="GT28" s="197"/>
      <c r="GU28" s="197"/>
      <c r="GV28" s="197"/>
      <c r="GW28" s="197"/>
      <c r="GX28" s="197"/>
      <c r="GY28" s="197"/>
      <c r="GZ28" s="197"/>
      <c r="HA28" s="197"/>
      <c r="HB28" s="197"/>
      <c r="HC28" s="197"/>
      <c r="HD28" s="197"/>
      <c r="HE28" s="197"/>
      <c r="HF28" s="197"/>
      <c r="HG28" s="197"/>
      <c r="HH28" s="197"/>
      <c r="HI28" s="197"/>
      <c r="HJ28" s="197"/>
      <c r="HK28" s="197"/>
      <c r="HL28" s="197"/>
      <c r="HM28" s="197"/>
      <c r="HN28" s="197"/>
      <c r="HO28" s="197"/>
      <c r="HP28" s="197"/>
      <c r="HQ28" s="197"/>
      <c r="HR28" s="197"/>
      <c r="HS28" s="197"/>
      <c r="HT28" s="197"/>
      <c r="HU28" s="197"/>
      <c r="HV28" s="197"/>
      <c r="HW28" s="197"/>
      <c r="HX28" s="197"/>
      <c r="HY28" s="197"/>
      <c r="HZ28" s="197"/>
      <c r="IA28" s="197"/>
      <c r="IB28" s="197"/>
      <c r="IC28" s="197"/>
      <c r="ID28" s="197"/>
      <c r="IE28" s="197"/>
      <c r="IF28" s="197"/>
      <c r="IG28" s="197"/>
      <c r="IH28" s="197"/>
      <c r="II28" s="197"/>
      <c r="IJ28" s="197"/>
      <c r="IK28" s="197"/>
      <c r="IL28" s="197"/>
      <c r="IM28" s="197"/>
      <c r="IN28" s="197"/>
      <c r="IO28" s="197"/>
      <c r="IP28" s="197"/>
      <c r="IQ28" s="197"/>
      <c r="IR28" s="197"/>
      <c r="IS28" s="197"/>
      <c r="IT28" s="197"/>
      <c r="IU28" s="197"/>
      <c r="IV28" s="197"/>
    </row>
    <row r="29" spans="1:256">
      <c r="A29" s="161"/>
      <c r="B29" s="162"/>
      <c r="C29" s="162"/>
      <c r="D29" s="162"/>
      <c r="E29" s="162"/>
      <c r="F29" s="162"/>
      <c r="G29" s="162"/>
      <c r="H29" s="162"/>
      <c r="I29" s="162"/>
      <c r="J29" s="228"/>
      <c r="L29" s="188"/>
      <c r="M29" s="188"/>
      <c r="N29" s="188"/>
      <c r="O29" s="225"/>
      <c r="P29" s="153"/>
      <c r="Q29" s="154"/>
      <c r="R29" s="154"/>
      <c r="S29" s="154"/>
      <c r="BE29" s="206"/>
      <c r="BF29" s="206"/>
      <c r="BG29" s="206"/>
      <c r="BH29" s="206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  <c r="HQ29" s="197"/>
      <c r="HR29" s="197"/>
      <c r="HS29" s="197"/>
      <c r="HT29" s="197"/>
      <c r="HU29" s="197"/>
      <c r="HV29" s="197"/>
      <c r="HW29" s="197"/>
      <c r="HX29" s="197"/>
      <c r="HY29" s="197"/>
      <c r="HZ29" s="197"/>
      <c r="IA29" s="197"/>
      <c r="IB29" s="197"/>
      <c r="IC29" s="197"/>
      <c r="ID29" s="197"/>
      <c r="IE29" s="197"/>
      <c r="IF29" s="197"/>
      <c r="IG29" s="197"/>
      <c r="IH29" s="197"/>
      <c r="II29" s="197"/>
      <c r="IJ29" s="197"/>
      <c r="IK29" s="197"/>
      <c r="IL29" s="197"/>
      <c r="IM29" s="197"/>
      <c r="IN29" s="197"/>
      <c r="IO29" s="197"/>
      <c r="IP29" s="197"/>
      <c r="IQ29" s="197"/>
      <c r="IR29" s="197"/>
      <c r="IS29" s="197"/>
      <c r="IT29" s="197"/>
      <c r="IU29" s="197"/>
      <c r="IV29" s="197"/>
    </row>
    <row r="30" spans="1:256" ht="15.75">
      <c r="A30" s="161">
        <v>12</v>
      </c>
      <c r="B30" s="162" t="s">
        <v>177</v>
      </c>
      <c r="C30" s="162"/>
      <c r="D30" s="162"/>
      <c r="E30" s="162"/>
      <c r="F30" s="233"/>
      <c r="G30" s="233">
        <v>0</v>
      </c>
      <c r="H30" s="162"/>
      <c r="I30" s="254"/>
      <c r="J30" s="235">
        <v>0</v>
      </c>
      <c r="K30" s="255"/>
      <c r="L30" s="256"/>
      <c r="M30" s="244"/>
      <c r="N30" s="221"/>
      <c r="O30" s="225"/>
      <c r="P30" s="257"/>
      <c r="Q30" s="258"/>
      <c r="BE30" s="206"/>
      <c r="BF30" s="206"/>
      <c r="BG30" s="206"/>
      <c r="BH30" s="206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197"/>
      <c r="GD30" s="197"/>
      <c r="GE30" s="197"/>
      <c r="GF30" s="197"/>
      <c r="GG30" s="197"/>
      <c r="GH30" s="197"/>
      <c r="GI30" s="197"/>
      <c r="GJ30" s="197"/>
      <c r="GK30" s="197"/>
      <c r="GL30" s="197"/>
      <c r="GM30" s="197"/>
      <c r="GN30" s="197"/>
      <c r="GO30" s="197"/>
      <c r="GP30" s="197"/>
      <c r="GQ30" s="197"/>
      <c r="GR30" s="197"/>
      <c r="GS30" s="197"/>
      <c r="GT30" s="197"/>
      <c r="GU30" s="197"/>
      <c r="GV30" s="197"/>
      <c r="GW30" s="197"/>
      <c r="GX30" s="197"/>
      <c r="GY30" s="197"/>
      <c r="GZ30" s="197"/>
      <c r="HA30" s="197"/>
      <c r="HB30" s="197"/>
      <c r="HC30" s="197"/>
      <c r="HD30" s="197"/>
      <c r="HE30" s="197"/>
      <c r="HF30" s="197"/>
      <c r="HG30" s="197"/>
      <c r="HH30" s="197"/>
      <c r="HI30" s="197"/>
      <c r="HJ30" s="197"/>
      <c r="HK30" s="197"/>
      <c r="HL30" s="197"/>
      <c r="HM30" s="197"/>
      <c r="HN30" s="197"/>
      <c r="HO30" s="197"/>
      <c r="HP30" s="197"/>
      <c r="HQ30" s="197"/>
      <c r="HR30" s="197"/>
      <c r="HS30" s="197"/>
      <c r="HT30" s="197"/>
      <c r="HU30" s="197"/>
      <c r="HV30" s="197"/>
      <c r="HW30" s="197"/>
      <c r="HX30" s="197"/>
      <c r="HY30" s="197"/>
      <c r="HZ30" s="197"/>
      <c r="IA30" s="197"/>
      <c r="IB30" s="197"/>
      <c r="IC30" s="197"/>
      <c r="ID30" s="197"/>
      <c r="IE30" s="197"/>
      <c r="IF30" s="197"/>
      <c r="IG30" s="197"/>
      <c r="IH30" s="197"/>
      <c r="II30" s="197"/>
      <c r="IJ30" s="197"/>
      <c r="IK30" s="197"/>
      <c r="IL30" s="197"/>
      <c r="IM30" s="197"/>
      <c r="IN30" s="197"/>
      <c r="IO30" s="197"/>
      <c r="IP30" s="197"/>
      <c r="IQ30" s="197"/>
      <c r="IR30" s="197"/>
      <c r="IS30" s="197"/>
      <c r="IT30" s="197"/>
      <c r="IU30" s="197"/>
      <c r="IV30" s="197"/>
    </row>
    <row r="31" spans="1:256" ht="15.75">
      <c r="A31" s="161"/>
      <c r="B31" s="162"/>
      <c r="C31" s="162"/>
      <c r="D31" s="162"/>
      <c r="E31" s="162"/>
      <c r="F31" s="162"/>
      <c r="G31" s="162"/>
      <c r="H31" s="162"/>
      <c r="I31" s="162"/>
      <c r="J31" s="228"/>
      <c r="K31" s="252"/>
      <c r="L31" s="259"/>
      <c r="M31" s="188"/>
      <c r="N31" s="188"/>
      <c r="O31" s="225"/>
      <c r="P31" s="188"/>
      <c r="BE31" s="206"/>
      <c r="BF31" s="206"/>
      <c r="BG31" s="206"/>
      <c r="BH31" s="206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/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/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</row>
    <row r="32" spans="1:256">
      <c r="A32" s="161">
        <v>13</v>
      </c>
      <c r="B32" s="162" t="s">
        <v>178</v>
      </c>
      <c r="C32" s="162"/>
      <c r="D32" s="162"/>
      <c r="E32" s="162"/>
      <c r="F32" s="162"/>
      <c r="G32" s="252">
        <f>G14+G26+G30+G28</f>
        <v>0</v>
      </c>
      <c r="H32" s="162"/>
      <c r="I32" s="162"/>
      <c r="J32" s="235">
        <f>J14+J26+J30+J28</f>
        <v>0</v>
      </c>
      <c r="K32" s="208"/>
      <c r="L32" s="153"/>
      <c r="M32" s="244"/>
      <c r="N32" s="188"/>
      <c r="O32" s="225"/>
      <c r="P32" s="188"/>
      <c r="BE32" s="206"/>
      <c r="BF32" s="206"/>
      <c r="BG32" s="206"/>
      <c r="BH32" s="206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  <c r="ER32" s="197"/>
      <c r="ES32" s="197"/>
      <c r="ET32" s="197"/>
      <c r="EU32" s="197"/>
      <c r="EV32" s="197"/>
      <c r="EW32" s="197"/>
      <c r="EX32" s="197"/>
      <c r="EY32" s="197"/>
      <c r="EZ32" s="197"/>
      <c r="FA32" s="197"/>
      <c r="FB32" s="197"/>
      <c r="FC32" s="197"/>
      <c r="FD32" s="197"/>
      <c r="FE32" s="197"/>
      <c r="FF32" s="197"/>
      <c r="FG32" s="197"/>
      <c r="FH32" s="197"/>
      <c r="FI32" s="197"/>
      <c r="FJ32" s="197"/>
      <c r="FK32" s="197"/>
      <c r="FL32" s="197"/>
      <c r="FM32" s="197"/>
      <c r="FN32" s="197"/>
      <c r="FO32" s="197"/>
      <c r="FP32" s="197"/>
      <c r="FQ32" s="197"/>
      <c r="FR32" s="197"/>
      <c r="FS32" s="197"/>
      <c r="FT32" s="197"/>
      <c r="FU32" s="197"/>
      <c r="FV32" s="197"/>
      <c r="FW32" s="197"/>
      <c r="FX32" s="197"/>
      <c r="FY32" s="197"/>
      <c r="FZ32" s="197"/>
      <c r="GA32" s="197"/>
      <c r="GB32" s="197"/>
      <c r="GC32" s="197"/>
      <c r="GD32" s="197"/>
      <c r="GE32" s="197"/>
      <c r="GF32" s="197"/>
      <c r="GG32" s="197"/>
      <c r="GH32" s="197"/>
      <c r="GI32" s="197"/>
      <c r="GJ32" s="197"/>
      <c r="GK32" s="197"/>
      <c r="GL32" s="197"/>
      <c r="GM32" s="197"/>
      <c r="GN32" s="197"/>
      <c r="GO32" s="197"/>
      <c r="GP32" s="197"/>
      <c r="GQ32" s="197"/>
      <c r="GR32" s="197"/>
      <c r="GS32" s="197"/>
      <c r="GT32" s="197"/>
      <c r="GU32" s="197"/>
      <c r="GV32" s="197"/>
      <c r="GW32" s="197"/>
      <c r="GX32" s="197"/>
      <c r="GY32" s="197"/>
      <c r="GZ32" s="197"/>
      <c r="HA32" s="197"/>
      <c r="HB32" s="197"/>
      <c r="HC32" s="197"/>
      <c r="HD32" s="197"/>
      <c r="HE32" s="197"/>
      <c r="HF32" s="197"/>
      <c r="HG32" s="197"/>
      <c r="HH32" s="197"/>
      <c r="HI32" s="197"/>
      <c r="HJ32" s="197"/>
      <c r="HK32" s="197"/>
      <c r="HL32" s="197"/>
      <c r="HM32" s="197"/>
      <c r="HN32" s="197"/>
      <c r="HO32" s="197"/>
      <c r="HP32" s="197"/>
      <c r="HQ32" s="197"/>
      <c r="HR32" s="197"/>
      <c r="HS32" s="197"/>
      <c r="HT32" s="197"/>
      <c r="HU32" s="197"/>
      <c r="HV32" s="197"/>
      <c r="HW32" s="197"/>
      <c r="HX32" s="197"/>
      <c r="HY32" s="197"/>
      <c r="HZ32" s="197"/>
      <c r="IA32" s="197"/>
      <c r="IB32" s="197"/>
      <c r="IC32" s="197"/>
      <c r="ID32" s="197"/>
      <c r="IE32" s="197"/>
      <c r="IF32" s="197"/>
      <c r="IG32" s="197"/>
      <c r="IH32" s="197"/>
      <c r="II32" s="197"/>
      <c r="IJ32" s="197"/>
      <c r="IK32" s="197"/>
      <c r="IL32" s="197"/>
      <c r="IM32" s="197"/>
      <c r="IN32" s="197"/>
      <c r="IO32" s="197"/>
      <c r="IP32" s="197"/>
      <c r="IQ32" s="197"/>
      <c r="IR32" s="197"/>
      <c r="IS32" s="197"/>
      <c r="IT32" s="197"/>
      <c r="IU32" s="197"/>
      <c r="IV32" s="197"/>
    </row>
    <row r="33" spans="1:256">
      <c r="A33" s="161"/>
      <c r="B33" s="162"/>
      <c r="C33" s="162"/>
      <c r="D33" s="162"/>
      <c r="E33" s="162"/>
      <c r="F33" s="162"/>
      <c r="G33" s="162"/>
      <c r="H33" s="208"/>
      <c r="I33" s="162"/>
      <c r="J33" s="228"/>
      <c r="K33" s="233"/>
      <c r="L33" s="153"/>
      <c r="M33" s="188"/>
      <c r="N33" s="188"/>
      <c r="O33" s="225"/>
      <c r="P33" s="188"/>
      <c r="BE33" s="206"/>
      <c r="BF33" s="206"/>
      <c r="BG33" s="206"/>
      <c r="BH33" s="206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7"/>
      <c r="FF33" s="197"/>
      <c r="FG33" s="197"/>
      <c r="FH33" s="197"/>
      <c r="FI33" s="197"/>
      <c r="FJ33" s="197"/>
      <c r="FK33" s="197"/>
      <c r="FL33" s="197"/>
      <c r="FM33" s="197"/>
      <c r="FN33" s="197"/>
      <c r="FO33" s="197"/>
      <c r="FP33" s="197"/>
      <c r="FQ33" s="197"/>
      <c r="FR33" s="197"/>
      <c r="FS33" s="197"/>
      <c r="FT33" s="197"/>
      <c r="FU33" s="197"/>
      <c r="FV33" s="197"/>
      <c r="FW33" s="197"/>
      <c r="FX33" s="197"/>
      <c r="FY33" s="197"/>
      <c r="FZ33" s="197"/>
      <c r="GA33" s="197"/>
      <c r="GB33" s="197"/>
      <c r="GC33" s="197"/>
      <c r="GD33" s="197"/>
      <c r="GE33" s="197"/>
      <c r="GF33" s="197"/>
      <c r="GG33" s="197"/>
      <c r="GH33" s="197"/>
      <c r="GI33" s="197"/>
      <c r="GJ33" s="197"/>
      <c r="GK33" s="197"/>
      <c r="GL33" s="197"/>
      <c r="GM33" s="197"/>
      <c r="GN33" s="197"/>
      <c r="GO33" s="197"/>
      <c r="GP33" s="197"/>
      <c r="GQ33" s="197"/>
      <c r="GR33" s="197"/>
      <c r="GS33" s="197"/>
      <c r="GT33" s="197"/>
      <c r="GU33" s="197"/>
      <c r="GV33" s="197"/>
      <c r="GW33" s="197"/>
      <c r="GX33" s="197"/>
      <c r="GY33" s="197"/>
      <c r="GZ33" s="197"/>
      <c r="HA33" s="197"/>
      <c r="HB33" s="197"/>
      <c r="HC33" s="197"/>
      <c r="HD33" s="197"/>
      <c r="HE33" s="197"/>
      <c r="HF33" s="197"/>
      <c r="HG33" s="197"/>
      <c r="HH33" s="197"/>
      <c r="HI33" s="197"/>
      <c r="HJ33" s="197"/>
      <c r="HK33" s="197"/>
      <c r="HL33" s="197"/>
      <c r="HM33" s="197"/>
      <c r="HN33" s="197"/>
      <c r="HO33" s="197"/>
      <c r="HP33" s="197"/>
      <c r="HQ33" s="197"/>
      <c r="HR33" s="197"/>
      <c r="HS33" s="197"/>
      <c r="HT33" s="197"/>
      <c r="HU33" s="197"/>
      <c r="HV33" s="197"/>
      <c r="HW33" s="197"/>
      <c r="HX33" s="197"/>
      <c r="HY33" s="197"/>
      <c r="HZ33" s="197"/>
      <c r="IA33" s="197"/>
      <c r="IB33" s="197"/>
      <c r="IC33" s="197"/>
      <c r="ID33" s="197"/>
      <c r="IE33" s="197"/>
      <c r="IF33" s="197"/>
      <c r="IG33" s="197"/>
      <c r="IH33" s="197"/>
      <c r="II33" s="197"/>
      <c r="IJ33" s="197"/>
      <c r="IK33" s="197"/>
      <c r="IL33" s="197"/>
      <c r="IM33" s="197"/>
      <c r="IN33" s="197"/>
      <c r="IO33" s="197"/>
      <c r="IP33" s="197"/>
      <c r="IQ33" s="197"/>
      <c r="IR33" s="197"/>
      <c r="IS33" s="197"/>
      <c r="IT33" s="197"/>
      <c r="IU33" s="197"/>
      <c r="IV33" s="197"/>
    </row>
    <row r="34" spans="1:256">
      <c r="A34" s="161">
        <v>14</v>
      </c>
      <c r="B34" s="162" t="s">
        <v>179</v>
      </c>
      <c r="C34" s="226"/>
      <c r="D34" s="226"/>
      <c r="E34" s="226"/>
      <c r="F34" s="226"/>
      <c r="G34" s="260">
        <v>1</v>
      </c>
      <c r="H34" s="226"/>
      <c r="I34" s="226"/>
      <c r="J34" s="261">
        <f>G34</f>
        <v>1</v>
      </c>
      <c r="K34" s="262"/>
      <c r="L34" s="153"/>
      <c r="M34" s="263"/>
      <c r="N34" s="188"/>
      <c r="O34" s="225"/>
      <c r="P34" s="188"/>
      <c r="BB34" s="211"/>
      <c r="BE34" s="206"/>
      <c r="BF34" s="206"/>
      <c r="BG34" s="206"/>
      <c r="BH34" s="206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  <c r="ER34" s="197"/>
      <c r="ES34" s="197"/>
      <c r="ET34" s="197"/>
      <c r="EU34" s="197"/>
      <c r="EV34" s="197"/>
      <c r="EW34" s="197"/>
      <c r="EX34" s="197"/>
      <c r="EY34" s="197"/>
      <c r="EZ34" s="197"/>
      <c r="FA34" s="197"/>
      <c r="FB34" s="197"/>
      <c r="FC34" s="197"/>
      <c r="FD34" s="197"/>
      <c r="FE34" s="197"/>
      <c r="FF34" s="197"/>
      <c r="FG34" s="197"/>
      <c r="FH34" s="197"/>
      <c r="FI34" s="197"/>
      <c r="FJ34" s="197"/>
      <c r="FK34" s="197"/>
      <c r="FL34" s="197"/>
      <c r="FM34" s="197"/>
      <c r="FN34" s="197"/>
      <c r="FO34" s="197"/>
      <c r="FP34" s="197"/>
      <c r="FQ34" s="197"/>
      <c r="FR34" s="197"/>
      <c r="FS34" s="197"/>
      <c r="FT34" s="197"/>
      <c r="FU34" s="197"/>
      <c r="FV34" s="197"/>
      <c r="FW34" s="197"/>
      <c r="FX34" s="197"/>
      <c r="FY34" s="197"/>
      <c r="FZ34" s="197"/>
      <c r="GA34" s="197"/>
      <c r="GB34" s="197"/>
      <c r="GC34" s="197"/>
      <c r="GD34" s="197"/>
      <c r="GE34" s="197"/>
      <c r="GF34" s="197"/>
      <c r="GG34" s="197"/>
      <c r="GH34" s="197"/>
      <c r="GI34" s="197"/>
      <c r="GJ34" s="197"/>
      <c r="GK34" s="197"/>
      <c r="GL34" s="197"/>
      <c r="GM34" s="197"/>
      <c r="GN34" s="197"/>
      <c r="GO34" s="197"/>
      <c r="GP34" s="197"/>
      <c r="GQ34" s="197"/>
      <c r="GR34" s="197"/>
      <c r="GS34" s="197"/>
      <c r="GT34" s="197"/>
      <c r="GU34" s="197"/>
      <c r="GV34" s="197"/>
      <c r="GW34" s="197"/>
      <c r="GX34" s="197"/>
      <c r="GY34" s="197"/>
      <c r="GZ34" s="197"/>
      <c r="HA34" s="197"/>
      <c r="HB34" s="197"/>
      <c r="HC34" s="197"/>
      <c r="HD34" s="197"/>
      <c r="HE34" s="197"/>
      <c r="HF34" s="197"/>
      <c r="HG34" s="197"/>
      <c r="HH34" s="197"/>
      <c r="HI34" s="197"/>
      <c r="HJ34" s="197"/>
      <c r="HK34" s="197"/>
      <c r="HL34" s="197"/>
      <c r="HM34" s="197"/>
      <c r="HN34" s="197"/>
      <c r="HO34" s="197"/>
      <c r="HP34" s="197"/>
      <c r="HQ34" s="197"/>
      <c r="HR34" s="197"/>
      <c r="HS34" s="197"/>
      <c r="HT34" s="197"/>
      <c r="HU34" s="197"/>
      <c r="HV34" s="197"/>
      <c r="HW34" s="197"/>
      <c r="HX34" s="197"/>
      <c r="HY34" s="197"/>
      <c r="HZ34" s="197"/>
      <c r="IA34" s="197"/>
      <c r="IB34" s="197"/>
      <c r="IC34" s="197"/>
      <c r="ID34" s="197"/>
      <c r="IE34" s="197"/>
      <c r="IF34" s="197"/>
      <c r="IG34" s="197"/>
      <c r="IH34" s="197"/>
      <c r="II34" s="197"/>
      <c r="IJ34" s="197"/>
      <c r="IK34" s="197"/>
      <c r="IL34" s="197"/>
      <c r="IM34" s="197"/>
      <c r="IN34" s="197"/>
      <c r="IO34" s="197"/>
      <c r="IP34" s="197"/>
      <c r="IQ34" s="197"/>
      <c r="IR34" s="197"/>
      <c r="IS34" s="197"/>
      <c r="IT34" s="197"/>
      <c r="IU34" s="197"/>
      <c r="IV34" s="197"/>
    </row>
    <row r="35" spans="1:256">
      <c r="A35" s="161"/>
      <c r="B35" s="162"/>
      <c r="C35" s="162"/>
      <c r="D35" s="162"/>
      <c r="E35" s="162"/>
      <c r="F35" s="162"/>
      <c r="G35" s="162"/>
      <c r="H35" s="162"/>
      <c r="I35" s="162"/>
      <c r="J35" s="228"/>
      <c r="K35" s="208"/>
      <c r="L35" s="153"/>
      <c r="M35" s="188"/>
      <c r="N35" s="188"/>
      <c r="O35" s="225"/>
      <c r="P35" s="264"/>
      <c r="Q35" s="265"/>
      <c r="BE35" s="206"/>
      <c r="BF35" s="206"/>
      <c r="BG35" s="206"/>
      <c r="BH35" s="206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7"/>
      <c r="FF35" s="197"/>
      <c r="FG35" s="197"/>
      <c r="FH35" s="197"/>
      <c r="FI35" s="197"/>
      <c r="FJ35" s="197"/>
      <c r="FK35" s="197"/>
      <c r="FL35" s="197"/>
      <c r="FM35" s="197"/>
      <c r="FN35" s="197"/>
      <c r="FO35" s="197"/>
      <c r="FP35" s="197"/>
      <c r="FQ35" s="197"/>
      <c r="FR35" s="197"/>
      <c r="FS35" s="197"/>
      <c r="FT35" s="197"/>
      <c r="FU35" s="197"/>
      <c r="FV35" s="197"/>
      <c r="FW35" s="197"/>
      <c r="FX35" s="197"/>
      <c r="FY35" s="197"/>
      <c r="FZ35" s="197"/>
      <c r="GA35" s="197"/>
      <c r="GB35" s="197"/>
      <c r="GC35" s="197"/>
      <c r="GD35" s="197"/>
      <c r="GE35" s="197"/>
      <c r="GF35" s="197"/>
      <c r="GG35" s="197"/>
      <c r="GH35" s="197"/>
      <c r="GI35" s="197"/>
      <c r="GJ35" s="197"/>
      <c r="GK35" s="197"/>
      <c r="GL35" s="197"/>
      <c r="GM35" s="197"/>
      <c r="GN35" s="197"/>
      <c r="GO35" s="197"/>
      <c r="GP35" s="197"/>
      <c r="GQ35" s="197"/>
      <c r="GR35" s="197"/>
      <c r="GS35" s="197"/>
      <c r="GT35" s="197"/>
      <c r="GU35" s="197"/>
      <c r="GV35" s="197"/>
      <c r="GW35" s="197"/>
      <c r="GX35" s="197"/>
      <c r="GY35" s="197"/>
      <c r="GZ35" s="197"/>
      <c r="HA35" s="197"/>
      <c r="HB35" s="197"/>
      <c r="HC35" s="197"/>
      <c r="HD35" s="197"/>
      <c r="HE35" s="197"/>
      <c r="HF35" s="197"/>
      <c r="HG35" s="197"/>
      <c r="HH35" s="197"/>
      <c r="HI35" s="197"/>
      <c r="HJ35" s="197"/>
      <c r="HK35" s="197"/>
      <c r="HL35" s="197"/>
      <c r="HM35" s="197"/>
      <c r="HN35" s="197"/>
      <c r="HO35" s="197"/>
      <c r="HP35" s="197"/>
      <c r="HQ35" s="197"/>
      <c r="HR35" s="197"/>
      <c r="HS35" s="197"/>
      <c r="HT35" s="197"/>
      <c r="HU35" s="197"/>
      <c r="HV35" s="197"/>
      <c r="HW35" s="197"/>
      <c r="HX35" s="197"/>
      <c r="HY35" s="197"/>
      <c r="HZ35" s="197"/>
      <c r="IA35" s="197"/>
      <c r="IB35" s="197"/>
      <c r="IC35" s="197"/>
      <c r="ID35" s="197"/>
      <c r="IE35" s="197"/>
      <c r="IF35" s="197"/>
      <c r="IG35" s="197"/>
      <c r="IH35" s="197"/>
      <c r="II35" s="197"/>
      <c r="IJ35" s="197"/>
      <c r="IK35" s="197"/>
      <c r="IL35" s="197"/>
      <c r="IM35" s="197"/>
      <c r="IN35" s="197"/>
      <c r="IO35" s="197"/>
      <c r="IP35" s="197"/>
      <c r="IQ35" s="197"/>
      <c r="IR35" s="197"/>
      <c r="IS35" s="197"/>
      <c r="IT35" s="197"/>
      <c r="IU35" s="197"/>
      <c r="IV35" s="197"/>
    </row>
    <row r="36" spans="1:256" ht="15.75">
      <c r="A36" s="161">
        <v>15</v>
      </c>
      <c r="B36" s="162" t="s">
        <v>180</v>
      </c>
      <c r="C36" s="162"/>
      <c r="D36" s="162"/>
      <c r="E36" s="162"/>
      <c r="F36" s="162"/>
      <c r="G36" s="252">
        <f>G32*G34</f>
        <v>0</v>
      </c>
      <c r="H36" s="162"/>
      <c r="I36" s="266"/>
      <c r="J36" s="235">
        <f>J32*J34</f>
        <v>0</v>
      </c>
      <c r="K36" s="208"/>
      <c r="L36" s="153"/>
      <c r="M36" s="237"/>
      <c r="N36" s="188"/>
      <c r="O36" s="225"/>
      <c r="P36" s="188"/>
      <c r="Q36" s="267"/>
      <c r="R36" s="267"/>
      <c r="BE36" s="206"/>
      <c r="BF36" s="206"/>
      <c r="BG36" s="206"/>
      <c r="BH36" s="206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  <c r="ER36" s="197"/>
      <c r="ES36" s="197"/>
      <c r="ET36" s="197"/>
      <c r="EU36" s="197"/>
      <c r="EV36" s="197"/>
      <c r="EW36" s="197"/>
      <c r="EX36" s="197"/>
      <c r="EY36" s="197"/>
      <c r="EZ36" s="197"/>
      <c r="FA36" s="197"/>
      <c r="FB36" s="197"/>
      <c r="FC36" s="197"/>
      <c r="FD36" s="197"/>
      <c r="FE36" s="197"/>
      <c r="FF36" s="197"/>
      <c r="FG36" s="197"/>
      <c r="FH36" s="197"/>
      <c r="FI36" s="197"/>
      <c r="FJ36" s="197"/>
      <c r="FK36" s="197"/>
      <c r="FL36" s="197"/>
      <c r="FM36" s="197"/>
      <c r="FN36" s="197"/>
      <c r="FO36" s="197"/>
      <c r="FP36" s="197"/>
      <c r="FQ36" s="197"/>
      <c r="FR36" s="197"/>
      <c r="FS36" s="197"/>
      <c r="FT36" s="197"/>
      <c r="FU36" s="197"/>
      <c r="FV36" s="197"/>
      <c r="FW36" s="197"/>
      <c r="FX36" s="197"/>
      <c r="FY36" s="197"/>
      <c r="FZ36" s="197"/>
      <c r="GA36" s="197"/>
      <c r="GB36" s="197"/>
      <c r="GC36" s="197"/>
      <c r="GD36" s="197"/>
      <c r="GE36" s="197"/>
      <c r="GF36" s="197"/>
      <c r="GG36" s="197"/>
      <c r="GH36" s="197"/>
      <c r="GI36" s="197"/>
      <c r="GJ36" s="197"/>
      <c r="GK36" s="197"/>
      <c r="GL36" s="197"/>
      <c r="GM36" s="197"/>
      <c r="GN36" s="197"/>
      <c r="GO36" s="197"/>
      <c r="GP36" s="197"/>
      <c r="GQ36" s="197"/>
      <c r="GR36" s="197"/>
      <c r="GS36" s="197"/>
      <c r="GT36" s="197"/>
      <c r="GU36" s="197"/>
      <c r="GV36" s="197"/>
      <c r="GW36" s="197"/>
      <c r="GX36" s="197"/>
      <c r="GY36" s="197"/>
      <c r="GZ36" s="197"/>
      <c r="HA36" s="197"/>
      <c r="HB36" s="197"/>
      <c r="HC36" s="197"/>
      <c r="HD36" s="197"/>
      <c r="HE36" s="197"/>
      <c r="HF36" s="197"/>
      <c r="HG36" s="197"/>
      <c r="HH36" s="197"/>
      <c r="HI36" s="197"/>
      <c r="HJ36" s="197"/>
      <c r="HK36" s="197"/>
      <c r="HL36" s="197"/>
      <c r="HM36" s="197"/>
      <c r="HN36" s="197"/>
      <c r="HO36" s="197"/>
      <c r="HP36" s="197"/>
      <c r="HQ36" s="197"/>
      <c r="HR36" s="197"/>
      <c r="HS36" s="197"/>
      <c r="HT36" s="197"/>
      <c r="HU36" s="197"/>
      <c r="HV36" s="197"/>
      <c r="HW36" s="197"/>
      <c r="HX36" s="197"/>
      <c r="HY36" s="197"/>
      <c r="HZ36" s="197"/>
      <c r="IA36" s="197"/>
      <c r="IB36" s="197"/>
      <c r="IC36" s="197"/>
      <c r="ID36" s="197"/>
      <c r="IE36" s="197"/>
      <c r="IF36" s="197"/>
      <c r="IG36" s="197"/>
      <c r="IH36" s="197"/>
      <c r="II36" s="197"/>
      <c r="IJ36" s="197"/>
      <c r="IK36" s="197"/>
      <c r="IL36" s="197"/>
      <c r="IM36" s="197"/>
      <c r="IN36" s="197"/>
      <c r="IO36" s="197"/>
      <c r="IP36" s="197"/>
      <c r="IQ36" s="197"/>
      <c r="IR36" s="197"/>
      <c r="IS36" s="197"/>
      <c r="IT36" s="197"/>
      <c r="IU36" s="197"/>
      <c r="IV36" s="197"/>
    </row>
    <row r="37" spans="1:256">
      <c r="A37" s="161"/>
      <c r="B37" s="162"/>
      <c r="C37" s="162"/>
      <c r="D37" s="162"/>
      <c r="E37" s="162"/>
      <c r="F37" s="162"/>
      <c r="G37" s="268" t="s">
        <v>181</v>
      </c>
      <c r="H37" s="162"/>
      <c r="I37" s="162"/>
      <c r="J37" s="269" t="s">
        <v>181</v>
      </c>
      <c r="K37" s="208"/>
      <c r="L37" s="270"/>
      <c r="M37" s="271"/>
      <c r="N37" s="188"/>
      <c r="O37" s="225"/>
      <c r="P37" s="162"/>
      <c r="Q37" s="267"/>
      <c r="R37" s="267"/>
      <c r="BE37" s="206"/>
      <c r="BF37" s="206"/>
      <c r="BG37" s="206"/>
      <c r="BH37" s="206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  <c r="ER37" s="197"/>
      <c r="ES37" s="197"/>
      <c r="ET37" s="197"/>
      <c r="EU37" s="197"/>
      <c r="EV37" s="197"/>
      <c r="EW37" s="197"/>
      <c r="EX37" s="197"/>
      <c r="EY37" s="197"/>
      <c r="EZ37" s="197"/>
      <c r="FA37" s="197"/>
      <c r="FB37" s="197"/>
      <c r="FC37" s="197"/>
      <c r="FD37" s="197"/>
      <c r="FE37" s="197"/>
      <c r="FF37" s="197"/>
      <c r="FG37" s="197"/>
      <c r="FH37" s="197"/>
      <c r="FI37" s="197"/>
      <c r="FJ37" s="197"/>
      <c r="FK37" s="197"/>
      <c r="FL37" s="197"/>
      <c r="FM37" s="197"/>
      <c r="FN37" s="197"/>
      <c r="FO37" s="197"/>
      <c r="FP37" s="197"/>
      <c r="FQ37" s="197"/>
      <c r="FR37" s="197"/>
      <c r="FS37" s="197"/>
      <c r="FT37" s="197"/>
      <c r="FU37" s="197"/>
      <c r="FV37" s="197"/>
      <c r="FW37" s="197"/>
      <c r="FX37" s="197"/>
      <c r="FY37" s="197"/>
      <c r="FZ37" s="197"/>
      <c r="GA37" s="197"/>
      <c r="GB37" s="197"/>
      <c r="GC37" s="197"/>
      <c r="GD37" s="197"/>
      <c r="GE37" s="197"/>
      <c r="GF37" s="197"/>
      <c r="GG37" s="197"/>
      <c r="GH37" s="197"/>
      <c r="GI37" s="197"/>
      <c r="GJ37" s="197"/>
      <c r="GK37" s="197"/>
      <c r="GL37" s="197"/>
      <c r="GM37" s="197"/>
      <c r="GN37" s="197"/>
      <c r="GO37" s="197"/>
      <c r="GP37" s="197"/>
      <c r="GQ37" s="197"/>
      <c r="GR37" s="197"/>
      <c r="GS37" s="197"/>
      <c r="GT37" s="197"/>
      <c r="GU37" s="197"/>
      <c r="GV37" s="197"/>
      <c r="GW37" s="197"/>
      <c r="GX37" s="197"/>
      <c r="GY37" s="197"/>
      <c r="GZ37" s="197"/>
      <c r="HA37" s="197"/>
      <c r="HB37" s="197"/>
      <c r="HC37" s="197"/>
      <c r="HD37" s="197"/>
      <c r="HE37" s="197"/>
      <c r="HF37" s="197"/>
      <c r="HG37" s="197"/>
      <c r="HH37" s="197"/>
      <c r="HI37" s="197"/>
      <c r="HJ37" s="197"/>
      <c r="HK37" s="197"/>
      <c r="HL37" s="197"/>
      <c r="HM37" s="197"/>
      <c r="HN37" s="197"/>
      <c r="HO37" s="197"/>
      <c r="HP37" s="197"/>
      <c r="HQ37" s="197"/>
      <c r="HR37" s="197"/>
      <c r="HS37" s="197"/>
      <c r="HT37" s="197"/>
      <c r="HU37" s="197"/>
      <c r="HV37" s="197"/>
      <c r="HW37" s="197"/>
      <c r="HX37" s="197"/>
      <c r="HY37" s="197"/>
      <c r="HZ37" s="197"/>
      <c r="IA37" s="197"/>
      <c r="IB37" s="197"/>
      <c r="IC37" s="197"/>
      <c r="ID37" s="197"/>
      <c r="IE37" s="197"/>
      <c r="IF37" s="197"/>
      <c r="IG37" s="197"/>
      <c r="IH37" s="197"/>
      <c r="II37" s="197"/>
      <c r="IJ37" s="197"/>
      <c r="IK37" s="197"/>
      <c r="IL37" s="197"/>
      <c r="IM37" s="197"/>
      <c r="IN37" s="197"/>
      <c r="IO37" s="197"/>
      <c r="IP37" s="197"/>
      <c r="IQ37" s="197"/>
      <c r="IR37" s="197"/>
      <c r="IS37" s="197"/>
      <c r="IT37" s="197"/>
      <c r="IU37" s="197"/>
      <c r="IV37" s="197"/>
    </row>
    <row r="38" spans="1:256" ht="15.75">
      <c r="A38" s="161">
        <v>16</v>
      </c>
      <c r="B38" s="162" t="s">
        <v>182</v>
      </c>
      <c r="C38" s="162"/>
      <c r="D38" s="162"/>
      <c r="E38" s="162"/>
      <c r="F38" s="162"/>
      <c r="G38" s="162"/>
      <c r="H38" s="162"/>
      <c r="I38" s="162"/>
      <c r="J38" s="235">
        <f>J36-G36</f>
        <v>0</v>
      </c>
      <c r="K38" s="255"/>
      <c r="L38" s="270"/>
      <c r="M38" s="244"/>
      <c r="N38" s="188"/>
      <c r="O38" s="225"/>
      <c r="P38" s="162"/>
      <c r="Q38" s="267"/>
      <c r="R38" s="267"/>
      <c r="BE38" s="206"/>
      <c r="BF38" s="206"/>
      <c r="BG38" s="206"/>
      <c r="BH38" s="206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  <c r="ER38" s="197"/>
      <c r="ES38" s="197"/>
      <c r="ET38" s="197"/>
      <c r="EU38" s="197"/>
      <c r="EV38" s="197"/>
      <c r="EW38" s="197"/>
      <c r="EX38" s="197"/>
      <c r="EY38" s="197"/>
      <c r="EZ38" s="197"/>
      <c r="FA38" s="197"/>
      <c r="FB38" s="197"/>
      <c r="FC38" s="197"/>
      <c r="FD38" s="197"/>
      <c r="FE38" s="197"/>
      <c r="FF38" s="197"/>
      <c r="FG38" s="197"/>
      <c r="FH38" s="197"/>
      <c r="FI38" s="197"/>
      <c r="FJ38" s="197"/>
      <c r="FK38" s="197"/>
      <c r="FL38" s="197"/>
      <c r="FM38" s="197"/>
      <c r="FN38" s="197"/>
      <c r="FO38" s="197"/>
      <c r="FP38" s="197"/>
      <c r="FQ38" s="197"/>
      <c r="FR38" s="197"/>
      <c r="FS38" s="197"/>
      <c r="FT38" s="197"/>
      <c r="FU38" s="197"/>
      <c r="FV38" s="197"/>
      <c r="FW38" s="197"/>
      <c r="FX38" s="197"/>
      <c r="FY38" s="197"/>
      <c r="FZ38" s="197"/>
      <c r="GA38" s="197"/>
      <c r="GB38" s="197"/>
      <c r="GC38" s="197"/>
      <c r="GD38" s="197"/>
      <c r="GE38" s="197"/>
      <c r="GF38" s="197"/>
      <c r="GG38" s="197"/>
      <c r="GH38" s="197"/>
      <c r="GI38" s="197"/>
      <c r="GJ38" s="197"/>
      <c r="GK38" s="197"/>
      <c r="GL38" s="197"/>
      <c r="GM38" s="197"/>
      <c r="GN38" s="197"/>
      <c r="GO38" s="197"/>
      <c r="GP38" s="197"/>
      <c r="GQ38" s="197"/>
      <c r="GR38" s="197"/>
      <c r="GS38" s="197"/>
      <c r="GT38" s="197"/>
      <c r="GU38" s="197"/>
      <c r="GV38" s="197"/>
      <c r="GW38" s="197"/>
      <c r="GX38" s="197"/>
      <c r="GY38" s="197"/>
      <c r="GZ38" s="197"/>
      <c r="HA38" s="197"/>
      <c r="HB38" s="197"/>
      <c r="HC38" s="197"/>
      <c r="HD38" s="197"/>
      <c r="HE38" s="197"/>
      <c r="HF38" s="197"/>
      <c r="HG38" s="197"/>
      <c r="HH38" s="197"/>
      <c r="HI38" s="197"/>
      <c r="HJ38" s="197"/>
      <c r="HK38" s="197"/>
      <c r="HL38" s="197"/>
      <c r="HM38" s="197"/>
      <c r="HN38" s="197"/>
      <c r="HO38" s="197"/>
      <c r="HP38" s="197"/>
      <c r="HQ38" s="197"/>
      <c r="HR38" s="197"/>
      <c r="HS38" s="197"/>
      <c r="HT38" s="197"/>
      <c r="HU38" s="197"/>
      <c r="HV38" s="197"/>
      <c r="HW38" s="197"/>
      <c r="HX38" s="197"/>
      <c r="HY38" s="197"/>
      <c r="HZ38" s="197"/>
      <c r="IA38" s="197"/>
      <c r="IB38" s="197"/>
      <c r="IC38" s="197"/>
      <c r="ID38" s="197"/>
      <c r="IE38" s="197"/>
      <c r="IF38" s="197"/>
      <c r="IG38" s="197"/>
      <c r="IH38" s="197"/>
      <c r="II38" s="197"/>
      <c r="IJ38" s="197"/>
      <c r="IK38" s="197"/>
      <c r="IL38" s="197"/>
      <c r="IM38" s="197"/>
      <c r="IN38" s="197"/>
      <c r="IO38" s="197"/>
      <c r="IP38" s="197"/>
      <c r="IQ38" s="197"/>
      <c r="IR38" s="197"/>
      <c r="IS38" s="197"/>
      <c r="IT38" s="197"/>
      <c r="IU38" s="197"/>
      <c r="IV38" s="197"/>
    </row>
    <row r="39" spans="1:256">
      <c r="A39" s="161"/>
      <c r="B39" s="162"/>
      <c r="C39" s="162"/>
      <c r="D39" s="162"/>
      <c r="E39" s="162"/>
      <c r="F39" s="162"/>
      <c r="G39" s="162"/>
      <c r="H39" s="162"/>
      <c r="I39" s="162"/>
      <c r="J39" s="269" t="s">
        <v>181</v>
      </c>
      <c r="K39" s="252"/>
      <c r="L39" s="270"/>
      <c r="M39" s="271"/>
      <c r="N39" s="188"/>
      <c r="O39" s="225"/>
      <c r="P39" s="162"/>
      <c r="Q39" s="267"/>
      <c r="R39" s="267"/>
      <c r="BE39" s="206"/>
      <c r="BF39" s="206"/>
      <c r="BG39" s="206"/>
      <c r="BH39" s="206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  <c r="EN39" s="197"/>
      <c r="EO39" s="197"/>
      <c r="EP39" s="197"/>
      <c r="EQ39" s="197"/>
      <c r="ER39" s="197"/>
      <c r="ES39" s="197"/>
      <c r="ET39" s="197"/>
      <c r="EU39" s="197"/>
      <c r="EV39" s="197"/>
      <c r="EW39" s="197"/>
      <c r="EX39" s="197"/>
      <c r="EY39" s="197"/>
      <c r="EZ39" s="197"/>
      <c r="FA39" s="197"/>
      <c r="FB39" s="197"/>
      <c r="FC39" s="197"/>
      <c r="FD39" s="197"/>
      <c r="FE39" s="197"/>
      <c r="FF39" s="197"/>
      <c r="FG39" s="197"/>
      <c r="FH39" s="197"/>
      <c r="FI39" s="197"/>
      <c r="FJ39" s="197"/>
      <c r="FK39" s="197"/>
      <c r="FL39" s="197"/>
      <c r="FM39" s="197"/>
      <c r="FN39" s="197"/>
      <c r="FO39" s="197"/>
      <c r="FP39" s="197"/>
      <c r="FQ39" s="197"/>
      <c r="FR39" s="197"/>
      <c r="FS39" s="197"/>
      <c r="FT39" s="197"/>
      <c r="FU39" s="197"/>
      <c r="FV39" s="197"/>
      <c r="FW39" s="197"/>
      <c r="FX39" s="197"/>
      <c r="FY39" s="197"/>
      <c r="FZ39" s="197"/>
      <c r="GA39" s="197"/>
      <c r="GB39" s="197"/>
      <c r="GC39" s="197"/>
      <c r="GD39" s="197"/>
      <c r="GE39" s="197"/>
      <c r="GF39" s="197"/>
      <c r="GG39" s="197"/>
      <c r="GH39" s="197"/>
      <c r="GI39" s="197"/>
      <c r="GJ39" s="197"/>
      <c r="GK39" s="197"/>
      <c r="GL39" s="197"/>
      <c r="GM39" s="197"/>
      <c r="GN39" s="197"/>
      <c r="GO39" s="197"/>
      <c r="GP39" s="197"/>
      <c r="GQ39" s="197"/>
      <c r="GR39" s="197"/>
      <c r="GS39" s="197"/>
      <c r="GT39" s="197"/>
      <c r="GU39" s="197"/>
      <c r="GV39" s="197"/>
      <c r="GW39" s="197"/>
      <c r="GX39" s="197"/>
      <c r="GY39" s="197"/>
      <c r="GZ39" s="197"/>
      <c r="HA39" s="197"/>
      <c r="HB39" s="197"/>
      <c r="HC39" s="197"/>
      <c r="HD39" s="197"/>
      <c r="HE39" s="197"/>
      <c r="HF39" s="197"/>
      <c r="HG39" s="197"/>
      <c r="HH39" s="197"/>
      <c r="HI39" s="197"/>
      <c r="HJ39" s="197"/>
      <c r="HK39" s="197"/>
      <c r="HL39" s="197"/>
      <c r="HM39" s="197"/>
      <c r="HN39" s="197"/>
      <c r="HO39" s="197"/>
      <c r="HP39" s="197"/>
      <c r="HQ39" s="197"/>
      <c r="HR39" s="197"/>
      <c r="HS39" s="197"/>
      <c r="HT39" s="197"/>
      <c r="HU39" s="197"/>
      <c r="HV39" s="197"/>
      <c r="HW39" s="197"/>
      <c r="HX39" s="197"/>
      <c r="HY39" s="197"/>
      <c r="HZ39" s="197"/>
      <c r="IA39" s="197"/>
      <c r="IB39" s="197"/>
      <c r="IC39" s="197"/>
      <c r="ID39" s="197"/>
      <c r="IE39" s="197"/>
      <c r="IF39" s="197"/>
      <c r="IG39" s="197"/>
      <c r="IH39" s="197"/>
      <c r="II39" s="197"/>
      <c r="IJ39" s="197"/>
      <c r="IK39" s="197"/>
      <c r="IL39" s="197"/>
      <c r="IM39" s="197"/>
      <c r="IN39" s="197"/>
      <c r="IO39" s="197"/>
      <c r="IP39" s="197"/>
      <c r="IQ39" s="197"/>
      <c r="IR39" s="197"/>
      <c r="IS39" s="197"/>
      <c r="IT39" s="197"/>
      <c r="IU39" s="197"/>
      <c r="IV39" s="197"/>
    </row>
    <row r="40" spans="1:256">
      <c r="A40" s="161">
        <v>17</v>
      </c>
      <c r="B40" s="162" t="s">
        <v>183</v>
      </c>
      <c r="C40" s="162"/>
      <c r="D40" s="162"/>
      <c r="E40" s="162"/>
      <c r="F40" s="162"/>
      <c r="G40" s="162"/>
      <c r="H40" s="162"/>
      <c r="I40" s="162"/>
      <c r="J40" s="283" t="s">
        <v>197</v>
      </c>
      <c r="K40" s="252"/>
      <c r="L40" s="270"/>
      <c r="M40" s="272"/>
      <c r="N40" s="188"/>
      <c r="O40" s="225"/>
      <c r="P40" s="162"/>
      <c r="BE40" s="206"/>
      <c r="BF40" s="206"/>
      <c r="BG40" s="206"/>
      <c r="BH40" s="206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  <c r="ER40" s="197"/>
      <c r="ES40" s="197"/>
      <c r="ET40" s="197"/>
      <c r="EU40" s="197"/>
      <c r="EV40" s="197"/>
      <c r="EW40" s="197"/>
      <c r="EX40" s="197"/>
      <c r="EY40" s="197"/>
      <c r="EZ40" s="197"/>
      <c r="FA40" s="197"/>
      <c r="FB40" s="197"/>
      <c r="FC40" s="197"/>
      <c r="FD40" s="197"/>
      <c r="FE40" s="197"/>
      <c r="FF40" s="197"/>
      <c r="FG40" s="197"/>
      <c r="FH40" s="197"/>
      <c r="FI40" s="197"/>
      <c r="FJ40" s="197"/>
      <c r="FK40" s="197"/>
      <c r="FL40" s="197"/>
      <c r="FM40" s="197"/>
      <c r="FN40" s="197"/>
      <c r="FO40" s="197"/>
      <c r="FP40" s="197"/>
      <c r="FQ40" s="197"/>
      <c r="FR40" s="197"/>
      <c r="FS40" s="197"/>
      <c r="FT40" s="197"/>
      <c r="FU40" s="197"/>
      <c r="FV40" s="197"/>
      <c r="FW40" s="197"/>
      <c r="FX40" s="197"/>
      <c r="FY40" s="197"/>
      <c r="FZ40" s="197"/>
      <c r="GA40" s="197"/>
      <c r="GB40" s="197"/>
      <c r="GC40" s="197"/>
      <c r="GD40" s="197"/>
      <c r="GE40" s="197"/>
      <c r="GF40" s="197"/>
      <c r="GG40" s="197"/>
      <c r="GH40" s="197"/>
      <c r="GI40" s="197"/>
      <c r="GJ40" s="197"/>
      <c r="GK40" s="197"/>
      <c r="GL40" s="197"/>
      <c r="GM40" s="197"/>
      <c r="GN40" s="197"/>
      <c r="GO40" s="197"/>
      <c r="GP40" s="197"/>
      <c r="GQ40" s="197"/>
      <c r="GR40" s="197"/>
      <c r="GS40" s="197"/>
      <c r="GT40" s="197"/>
      <c r="GU40" s="197"/>
      <c r="GV40" s="197"/>
      <c r="GW40" s="197"/>
      <c r="GX40" s="197"/>
      <c r="GY40" s="197"/>
      <c r="GZ40" s="197"/>
      <c r="HA40" s="197"/>
      <c r="HB40" s="197"/>
      <c r="HC40" s="197"/>
      <c r="HD40" s="197"/>
      <c r="HE40" s="197"/>
      <c r="HF40" s="197"/>
      <c r="HG40" s="197"/>
      <c r="HH40" s="197"/>
      <c r="HI40" s="197"/>
      <c r="HJ40" s="197"/>
      <c r="HK40" s="197"/>
      <c r="HL40" s="197"/>
      <c r="HM40" s="197"/>
      <c r="HN40" s="197"/>
      <c r="HO40" s="197"/>
      <c r="HP40" s="197"/>
      <c r="HQ40" s="197"/>
      <c r="HR40" s="197"/>
      <c r="HS40" s="197"/>
      <c r="HT40" s="197"/>
      <c r="HU40" s="197"/>
      <c r="HV40" s="197"/>
      <c r="HW40" s="197"/>
      <c r="HX40" s="197"/>
      <c r="HY40" s="197"/>
      <c r="HZ40" s="197"/>
      <c r="IA40" s="197"/>
      <c r="IB40" s="197"/>
      <c r="IC40" s="197"/>
      <c r="ID40" s="197"/>
      <c r="IE40" s="197"/>
      <c r="IF40" s="197"/>
      <c r="IG40" s="197"/>
      <c r="IH40" s="197"/>
      <c r="II40" s="197"/>
      <c r="IJ40" s="197"/>
      <c r="IK40" s="197"/>
      <c r="IL40" s="197"/>
      <c r="IM40" s="197"/>
      <c r="IN40" s="197"/>
      <c r="IO40" s="197"/>
      <c r="IP40" s="197"/>
      <c r="IQ40" s="197"/>
      <c r="IR40" s="197"/>
      <c r="IS40" s="197"/>
      <c r="IT40" s="197"/>
      <c r="IU40" s="197"/>
      <c r="IV40" s="197"/>
    </row>
    <row r="41" spans="1:256" ht="15.75" thickBot="1">
      <c r="A41" s="273"/>
      <c r="B41" s="274"/>
      <c r="C41" s="274"/>
      <c r="D41" s="274"/>
      <c r="E41" s="274"/>
      <c r="F41" s="274"/>
      <c r="G41" s="274"/>
      <c r="H41" s="274"/>
      <c r="I41" s="274"/>
      <c r="J41" s="275" t="s">
        <v>181</v>
      </c>
      <c r="K41" s="208"/>
      <c r="L41" s="162"/>
      <c r="M41" s="276"/>
      <c r="O41" s="208"/>
      <c r="P41" s="162"/>
      <c r="BE41" s="206"/>
      <c r="BF41" s="206"/>
      <c r="BG41" s="206"/>
      <c r="BH41" s="206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  <c r="EN41" s="197"/>
      <c r="EO41" s="197"/>
      <c r="EP41" s="197"/>
      <c r="EQ41" s="197"/>
      <c r="ER41" s="197"/>
      <c r="ES41" s="197"/>
      <c r="ET41" s="197"/>
      <c r="EU41" s="197"/>
      <c r="EV41" s="197"/>
      <c r="EW41" s="197"/>
      <c r="EX41" s="197"/>
      <c r="EY41" s="197"/>
      <c r="EZ41" s="197"/>
      <c r="FA41" s="197"/>
      <c r="FB41" s="197"/>
      <c r="FC41" s="197"/>
      <c r="FD41" s="197"/>
      <c r="FE41" s="197"/>
      <c r="FF41" s="197"/>
      <c r="FG41" s="197"/>
      <c r="FH41" s="197"/>
      <c r="FI41" s="197"/>
      <c r="FJ41" s="197"/>
      <c r="FK41" s="197"/>
      <c r="FL41" s="197"/>
      <c r="FM41" s="197"/>
      <c r="FN41" s="197"/>
      <c r="FO41" s="197"/>
      <c r="FP41" s="197"/>
      <c r="FQ41" s="197"/>
      <c r="FR41" s="197"/>
      <c r="FS41" s="197"/>
      <c r="FT41" s="197"/>
      <c r="FU41" s="197"/>
      <c r="FV41" s="197"/>
      <c r="FW41" s="197"/>
      <c r="FX41" s="197"/>
      <c r="FY41" s="197"/>
      <c r="FZ41" s="197"/>
      <c r="GA41" s="197"/>
      <c r="GB41" s="197"/>
      <c r="GC41" s="197"/>
      <c r="GD41" s="197"/>
      <c r="GE41" s="197"/>
      <c r="GF41" s="197"/>
      <c r="GG41" s="197"/>
      <c r="GH41" s="197"/>
      <c r="GI41" s="197"/>
      <c r="GJ41" s="197"/>
      <c r="GK41" s="197"/>
      <c r="GL41" s="197"/>
      <c r="GM41" s="197"/>
      <c r="GN41" s="197"/>
      <c r="GO41" s="197"/>
      <c r="GP41" s="197"/>
      <c r="GQ41" s="197"/>
      <c r="GR41" s="197"/>
      <c r="GS41" s="197"/>
      <c r="GT41" s="197"/>
      <c r="GU41" s="197"/>
      <c r="GV41" s="197"/>
      <c r="GW41" s="197"/>
      <c r="GX41" s="197"/>
      <c r="GY41" s="197"/>
      <c r="GZ41" s="197"/>
      <c r="HA41" s="197"/>
      <c r="HB41" s="197"/>
      <c r="HC41" s="197"/>
      <c r="HD41" s="197"/>
      <c r="HE41" s="197"/>
      <c r="HF41" s="197"/>
      <c r="HG41" s="197"/>
      <c r="HH41" s="197"/>
      <c r="HI41" s="197"/>
      <c r="HJ41" s="197"/>
      <c r="HK41" s="197"/>
      <c r="HL41" s="197"/>
      <c r="HM41" s="197"/>
      <c r="HN41" s="197"/>
      <c r="HO41" s="197"/>
      <c r="HP41" s="197"/>
      <c r="HQ41" s="197"/>
      <c r="HR41" s="197"/>
      <c r="HS41" s="197"/>
      <c r="HT41" s="197"/>
      <c r="HU41" s="197"/>
      <c r="HV41" s="197"/>
      <c r="HW41" s="197"/>
      <c r="HX41" s="197"/>
      <c r="HY41" s="197"/>
      <c r="HZ41" s="197"/>
      <c r="IA41" s="197"/>
      <c r="IB41" s="197"/>
      <c r="IC41" s="197"/>
      <c r="ID41" s="197"/>
      <c r="IE41" s="197"/>
      <c r="IF41" s="197"/>
      <c r="IG41" s="197"/>
      <c r="IH41" s="197"/>
      <c r="II41" s="197"/>
      <c r="IJ41" s="197"/>
      <c r="IK41" s="197"/>
      <c r="IL41" s="197"/>
      <c r="IM41" s="197"/>
      <c r="IN41" s="197"/>
      <c r="IO41" s="197"/>
      <c r="IP41" s="197"/>
      <c r="IQ41" s="197"/>
      <c r="IR41" s="197"/>
      <c r="IS41" s="197"/>
      <c r="IT41" s="197"/>
      <c r="IU41" s="197"/>
      <c r="IV41" s="197"/>
    </row>
    <row r="42" spans="1:256" ht="15.75">
      <c r="A42" s="211"/>
      <c r="K42" s="255"/>
      <c r="L42" s="277"/>
      <c r="O42" s="208"/>
      <c r="P42" s="162"/>
      <c r="BE42" s="206"/>
      <c r="BF42" s="206"/>
      <c r="BG42" s="206"/>
      <c r="BH42" s="206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197"/>
      <c r="EY42" s="197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197"/>
      <c r="FM42" s="197"/>
      <c r="FN42" s="197"/>
      <c r="FO42" s="197"/>
      <c r="FP42" s="197"/>
      <c r="FQ42" s="197"/>
      <c r="FR42" s="197"/>
      <c r="FS42" s="197"/>
      <c r="FT42" s="197"/>
      <c r="FU42" s="197"/>
      <c r="FV42" s="197"/>
      <c r="FW42" s="197"/>
      <c r="FX42" s="197"/>
      <c r="FY42" s="197"/>
      <c r="FZ42" s="197"/>
      <c r="GA42" s="197"/>
      <c r="GB42" s="197"/>
      <c r="GC42" s="197"/>
      <c r="GD42" s="197"/>
      <c r="GE42" s="197"/>
      <c r="GF42" s="197"/>
      <c r="GG42" s="197"/>
      <c r="GH42" s="197"/>
      <c r="GI42" s="197"/>
      <c r="GJ42" s="197"/>
      <c r="GK42" s="197"/>
      <c r="GL42" s="197"/>
      <c r="GM42" s="197"/>
      <c r="GN42" s="197"/>
      <c r="GO42" s="197"/>
      <c r="GP42" s="197"/>
      <c r="GQ42" s="197"/>
      <c r="GR42" s="197"/>
      <c r="GS42" s="197"/>
      <c r="GT42" s="197"/>
      <c r="GU42" s="197"/>
      <c r="GV42" s="197"/>
      <c r="GW42" s="197"/>
      <c r="GX42" s="197"/>
      <c r="GY42" s="197"/>
      <c r="GZ42" s="197"/>
      <c r="HA42" s="197"/>
      <c r="HB42" s="197"/>
      <c r="HC42" s="197"/>
      <c r="HD42" s="197"/>
      <c r="HE42" s="197"/>
      <c r="HF42" s="197"/>
      <c r="HG42" s="197"/>
      <c r="HH42" s="197"/>
      <c r="HI42" s="197"/>
      <c r="HJ42" s="197"/>
      <c r="HK42" s="197"/>
      <c r="HL42" s="197"/>
      <c r="HM42" s="197"/>
      <c r="HN42" s="197"/>
      <c r="HO42" s="197"/>
      <c r="HP42" s="197"/>
      <c r="HQ42" s="197"/>
      <c r="HR42" s="197"/>
      <c r="HS42" s="197"/>
      <c r="HT42" s="197"/>
      <c r="HU42" s="197"/>
      <c r="HV42" s="197"/>
      <c r="HW42" s="197"/>
      <c r="HX42" s="197"/>
      <c r="HY42" s="197"/>
      <c r="HZ42" s="197"/>
      <c r="IA42" s="197"/>
      <c r="IB42" s="197"/>
      <c r="IC42" s="197"/>
      <c r="ID42" s="197"/>
      <c r="IE42" s="197"/>
      <c r="IF42" s="197"/>
      <c r="IG42" s="197"/>
      <c r="IH42" s="197"/>
      <c r="II42" s="197"/>
      <c r="IJ42" s="197"/>
      <c r="IK42" s="197"/>
      <c r="IL42" s="197"/>
      <c r="IM42" s="197"/>
      <c r="IN42" s="197"/>
      <c r="IO42" s="197"/>
      <c r="IP42" s="197"/>
      <c r="IQ42" s="197"/>
      <c r="IR42" s="197"/>
      <c r="IS42" s="197"/>
      <c r="IT42" s="197"/>
      <c r="IU42" s="197"/>
      <c r="IV42" s="197"/>
    </row>
    <row r="43" spans="1:256">
      <c r="A43" s="211"/>
      <c r="J43" s="278"/>
      <c r="K43" s="279"/>
      <c r="L43" s="162"/>
      <c r="O43" s="208"/>
      <c r="P43" s="162"/>
      <c r="BE43" s="206"/>
      <c r="BF43" s="206"/>
      <c r="BG43" s="206"/>
      <c r="BH43" s="206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197"/>
      <c r="FM43" s="197"/>
      <c r="FN43" s="197"/>
      <c r="FO43" s="197"/>
      <c r="FP43" s="197"/>
      <c r="FQ43" s="197"/>
      <c r="FR43" s="197"/>
      <c r="FS43" s="197"/>
      <c r="FT43" s="197"/>
      <c r="FU43" s="197"/>
      <c r="FV43" s="197"/>
      <c r="FW43" s="197"/>
      <c r="FX43" s="197"/>
      <c r="FY43" s="197"/>
      <c r="FZ43" s="197"/>
      <c r="GA43" s="197"/>
      <c r="GB43" s="197"/>
      <c r="GC43" s="197"/>
      <c r="GD43" s="197"/>
      <c r="GE43" s="197"/>
      <c r="GF43" s="197"/>
      <c r="GG43" s="197"/>
      <c r="GH43" s="197"/>
      <c r="GI43" s="197"/>
      <c r="GJ43" s="197"/>
      <c r="GK43" s="197"/>
      <c r="GL43" s="197"/>
      <c r="GM43" s="197"/>
      <c r="GN43" s="197"/>
      <c r="GO43" s="197"/>
      <c r="GP43" s="197"/>
      <c r="GQ43" s="197"/>
      <c r="GR43" s="197"/>
      <c r="GS43" s="197"/>
      <c r="GT43" s="197"/>
      <c r="GU43" s="197"/>
      <c r="GV43" s="197"/>
      <c r="GW43" s="197"/>
      <c r="GX43" s="197"/>
      <c r="GY43" s="197"/>
      <c r="GZ43" s="197"/>
      <c r="HA43" s="197"/>
      <c r="HB43" s="197"/>
      <c r="HC43" s="197"/>
      <c r="HD43" s="197"/>
      <c r="HE43" s="197"/>
      <c r="HF43" s="197"/>
      <c r="HG43" s="197"/>
      <c r="HH43" s="197"/>
      <c r="HI43" s="197"/>
      <c r="HJ43" s="197"/>
      <c r="HK43" s="197"/>
      <c r="HL43" s="197"/>
      <c r="HM43" s="197"/>
      <c r="HN43" s="197"/>
      <c r="HO43" s="197"/>
      <c r="HP43" s="197"/>
      <c r="HQ43" s="197"/>
      <c r="HR43" s="197"/>
      <c r="HS43" s="197"/>
      <c r="HT43" s="197"/>
      <c r="HU43" s="197"/>
      <c r="HV43" s="197"/>
      <c r="HW43" s="197"/>
      <c r="HX43" s="197"/>
      <c r="HY43" s="197"/>
      <c r="HZ43" s="197"/>
      <c r="IA43" s="197"/>
      <c r="IB43" s="197"/>
      <c r="IC43" s="197"/>
      <c r="ID43" s="197"/>
      <c r="IE43" s="197"/>
      <c r="IF43" s="197"/>
      <c r="IG43" s="197"/>
      <c r="IH43" s="197"/>
      <c r="II43" s="197"/>
      <c r="IJ43" s="197"/>
      <c r="IK43" s="197"/>
      <c r="IL43" s="197"/>
      <c r="IM43" s="197"/>
      <c r="IN43" s="197"/>
      <c r="IO43" s="197"/>
      <c r="IP43" s="197"/>
      <c r="IQ43" s="197"/>
      <c r="IR43" s="197"/>
      <c r="IS43" s="197"/>
      <c r="IT43" s="197"/>
      <c r="IU43" s="197"/>
      <c r="IV43" s="197"/>
    </row>
    <row r="44" spans="1:256">
      <c r="A44" s="211"/>
      <c r="J44" s="280"/>
      <c r="K44" s="208"/>
      <c r="L44" s="162"/>
      <c r="O44" s="208"/>
      <c r="Q44" s="281"/>
      <c r="R44" s="267"/>
      <c r="BE44" s="206"/>
      <c r="BF44" s="206"/>
      <c r="BG44" s="206"/>
      <c r="BH44" s="206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  <c r="ER44" s="197"/>
      <c r="ES44" s="197"/>
      <c r="ET44" s="197"/>
      <c r="EU44" s="197"/>
      <c r="EV44" s="197"/>
      <c r="EW44" s="197"/>
      <c r="EX44" s="197"/>
      <c r="EY44" s="197"/>
      <c r="EZ44" s="197"/>
      <c r="FA44" s="197"/>
      <c r="FB44" s="197"/>
      <c r="FC44" s="197"/>
      <c r="FD44" s="197"/>
      <c r="FE44" s="197"/>
      <c r="FF44" s="197"/>
      <c r="FG44" s="197"/>
      <c r="FH44" s="197"/>
      <c r="FI44" s="197"/>
      <c r="FJ44" s="197"/>
      <c r="FK44" s="197"/>
      <c r="FL44" s="197"/>
      <c r="FM44" s="197"/>
      <c r="FN44" s="197"/>
      <c r="FO44" s="197"/>
      <c r="FP44" s="197"/>
      <c r="FQ44" s="197"/>
      <c r="FR44" s="197"/>
      <c r="FS44" s="197"/>
      <c r="FT44" s="197"/>
      <c r="FU44" s="197"/>
      <c r="FV44" s="197"/>
      <c r="FW44" s="197"/>
      <c r="FX44" s="197"/>
      <c r="FY44" s="197"/>
      <c r="FZ44" s="197"/>
      <c r="GA44" s="197"/>
      <c r="GB44" s="197"/>
      <c r="GC44" s="197"/>
      <c r="GD44" s="197"/>
      <c r="GE44" s="197"/>
      <c r="GF44" s="197"/>
      <c r="GG44" s="197"/>
      <c r="GH44" s="197"/>
      <c r="GI44" s="197"/>
      <c r="GJ44" s="197"/>
      <c r="GK44" s="197"/>
      <c r="GL44" s="197"/>
      <c r="GM44" s="197"/>
      <c r="GN44" s="197"/>
      <c r="GO44" s="197"/>
      <c r="GP44" s="197"/>
      <c r="GQ44" s="197"/>
      <c r="GR44" s="197"/>
      <c r="GS44" s="197"/>
      <c r="GT44" s="197"/>
      <c r="GU44" s="197"/>
      <c r="GV44" s="197"/>
      <c r="GW44" s="197"/>
      <c r="GX44" s="197"/>
      <c r="GY44" s="197"/>
      <c r="GZ44" s="197"/>
      <c r="HA44" s="197"/>
      <c r="HB44" s="197"/>
      <c r="HC44" s="197"/>
      <c r="HD44" s="197"/>
      <c r="HE44" s="197"/>
      <c r="HF44" s="197"/>
      <c r="HG44" s="197"/>
      <c r="HH44" s="197"/>
      <c r="HI44" s="197"/>
      <c r="HJ44" s="197"/>
      <c r="HK44" s="197"/>
      <c r="HL44" s="197"/>
      <c r="HM44" s="197"/>
      <c r="HN44" s="197"/>
      <c r="HO44" s="197"/>
      <c r="HP44" s="197"/>
      <c r="HQ44" s="197"/>
      <c r="HR44" s="197"/>
      <c r="HS44" s="197"/>
      <c r="HT44" s="197"/>
      <c r="HU44" s="197"/>
      <c r="HV44" s="197"/>
      <c r="HW44" s="197"/>
      <c r="HX44" s="197"/>
      <c r="HY44" s="197"/>
      <c r="HZ44" s="197"/>
      <c r="IA44" s="197"/>
      <c r="IB44" s="197"/>
      <c r="IC44" s="197"/>
      <c r="ID44" s="197"/>
      <c r="IE44" s="197"/>
      <c r="IF44" s="197"/>
      <c r="IG44" s="197"/>
      <c r="IH44" s="197"/>
      <c r="II44" s="197"/>
      <c r="IJ44" s="197"/>
      <c r="IK44" s="197"/>
      <c r="IL44" s="197"/>
      <c r="IM44" s="197"/>
      <c r="IN44" s="197"/>
      <c r="IO44" s="197"/>
      <c r="IP44" s="197"/>
      <c r="IQ44" s="197"/>
      <c r="IR44" s="197"/>
      <c r="IS44" s="197"/>
      <c r="IT44" s="197"/>
      <c r="IU44" s="197"/>
      <c r="IV44" s="197"/>
    </row>
    <row r="45" spans="1:256">
      <c r="A45" s="211"/>
      <c r="B45" s="197"/>
      <c r="K45" s="162"/>
      <c r="L45" s="162"/>
      <c r="O45" s="208"/>
      <c r="Q45" s="281"/>
      <c r="R45" s="267"/>
      <c r="BE45" s="206"/>
      <c r="BF45" s="206"/>
      <c r="BG45" s="206"/>
      <c r="BH45" s="206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  <c r="ER45" s="197"/>
      <c r="ES45" s="197"/>
      <c r="ET45" s="197"/>
      <c r="EU45" s="197"/>
      <c r="EV45" s="197"/>
      <c r="EW45" s="197"/>
      <c r="EX45" s="197"/>
      <c r="EY45" s="197"/>
      <c r="EZ45" s="197"/>
      <c r="FA45" s="197"/>
      <c r="FB45" s="197"/>
      <c r="FC45" s="197"/>
      <c r="FD45" s="197"/>
      <c r="FE45" s="197"/>
      <c r="FF45" s="197"/>
      <c r="FG45" s="197"/>
      <c r="FH45" s="197"/>
      <c r="FI45" s="197"/>
      <c r="FJ45" s="197"/>
      <c r="FK45" s="197"/>
      <c r="FL45" s="197"/>
      <c r="FM45" s="197"/>
      <c r="FN45" s="197"/>
      <c r="FO45" s="197"/>
      <c r="FP45" s="197"/>
      <c r="FQ45" s="197"/>
      <c r="FR45" s="197"/>
      <c r="FS45" s="197"/>
      <c r="FT45" s="197"/>
      <c r="FU45" s="197"/>
      <c r="FV45" s="197"/>
      <c r="FW45" s="197"/>
      <c r="FX45" s="197"/>
      <c r="FY45" s="197"/>
      <c r="FZ45" s="197"/>
      <c r="GA45" s="197"/>
      <c r="GB45" s="197"/>
      <c r="GC45" s="197"/>
      <c r="GD45" s="197"/>
      <c r="GE45" s="197"/>
      <c r="GF45" s="197"/>
      <c r="GG45" s="197"/>
      <c r="GH45" s="197"/>
      <c r="GI45" s="197"/>
      <c r="GJ45" s="197"/>
      <c r="GK45" s="197"/>
      <c r="GL45" s="197"/>
      <c r="GM45" s="197"/>
      <c r="GN45" s="197"/>
      <c r="GO45" s="197"/>
      <c r="GP45" s="197"/>
      <c r="GQ45" s="197"/>
      <c r="GR45" s="197"/>
      <c r="GS45" s="197"/>
      <c r="GT45" s="197"/>
      <c r="GU45" s="197"/>
      <c r="GV45" s="197"/>
      <c r="GW45" s="197"/>
      <c r="GX45" s="197"/>
      <c r="GY45" s="197"/>
      <c r="GZ45" s="197"/>
      <c r="HA45" s="197"/>
      <c r="HB45" s="197"/>
      <c r="HC45" s="197"/>
      <c r="HD45" s="197"/>
      <c r="HE45" s="197"/>
      <c r="HF45" s="197"/>
      <c r="HG45" s="197"/>
      <c r="HH45" s="197"/>
      <c r="HI45" s="197"/>
      <c r="HJ45" s="197"/>
      <c r="HK45" s="197"/>
      <c r="HL45" s="197"/>
      <c r="HM45" s="197"/>
      <c r="HN45" s="197"/>
      <c r="HO45" s="197"/>
      <c r="HP45" s="197"/>
      <c r="HQ45" s="197"/>
      <c r="HR45" s="197"/>
      <c r="HS45" s="197"/>
      <c r="HT45" s="197"/>
      <c r="HU45" s="197"/>
      <c r="HV45" s="197"/>
      <c r="HW45" s="197"/>
      <c r="HX45" s="197"/>
      <c r="HY45" s="197"/>
      <c r="HZ45" s="197"/>
      <c r="IA45" s="197"/>
      <c r="IB45" s="197"/>
      <c r="IC45" s="197"/>
      <c r="ID45" s="197"/>
      <c r="IE45" s="197"/>
      <c r="IF45" s="197"/>
      <c r="IG45" s="197"/>
      <c r="IH45" s="197"/>
      <c r="II45" s="197"/>
      <c r="IJ45" s="197"/>
      <c r="IK45" s="197"/>
      <c r="IL45" s="197"/>
      <c r="IM45" s="197"/>
      <c r="IN45" s="197"/>
      <c r="IO45" s="197"/>
      <c r="IP45" s="197"/>
      <c r="IQ45" s="197"/>
      <c r="IR45" s="197"/>
      <c r="IS45" s="197"/>
      <c r="IT45" s="197"/>
      <c r="IU45" s="197"/>
      <c r="IV45" s="197"/>
    </row>
    <row r="46" spans="1:256">
      <c r="A46" s="211"/>
      <c r="J46" s="140"/>
      <c r="K46" s="162"/>
      <c r="L46" s="162"/>
      <c r="O46" s="208"/>
      <c r="Q46" s="281"/>
      <c r="R46" s="267"/>
      <c r="BE46" s="206"/>
      <c r="BF46" s="206"/>
      <c r="BG46" s="206"/>
      <c r="BH46" s="206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  <c r="ER46" s="197"/>
      <c r="ES46" s="197"/>
      <c r="ET46" s="197"/>
      <c r="EU46" s="197"/>
      <c r="EV46" s="197"/>
      <c r="EW46" s="197"/>
      <c r="EX46" s="197"/>
      <c r="EY46" s="197"/>
      <c r="EZ46" s="197"/>
      <c r="FA46" s="197"/>
      <c r="FB46" s="197"/>
      <c r="FC46" s="197"/>
      <c r="FD46" s="197"/>
      <c r="FE46" s="197"/>
      <c r="FF46" s="197"/>
      <c r="FG46" s="197"/>
      <c r="FH46" s="197"/>
      <c r="FI46" s="197"/>
      <c r="FJ46" s="197"/>
      <c r="FK46" s="197"/>
      <c r="FL46" s="197"/>
      <c r="FM46" s="197"/>
      <c r="FN46" s="197"/>
      <c r="FO46" s="197"/>
      <c r="FP46" s="197"/>
      <c r="FQ46" s="197"/>
      <c r="FR46" s="197"/>
      <c r="FS46" s="197"/>
      <c r="FT46" s="197"/>
      <c r="FU46" s="197"/>
      <c r="FV46" s="197"/>
      <c r="FW46" s="197"/>
      <c r="FX46" s="197"/>
      <c r="FY46" s="197"/>
      <c r="FZ46" s="197"/>
      <c r="GA46" s="197"/>
      <c r="GB46" s="197"/>
      <c r="GC46" s="197"/>
      <c r="GD46" s="197"/>
      <c r="GE46" s="197"/>
      <c r="GF46" s="197"/>
      <c r="GG46" s="197"/>
      <c r="GH46" s="197"/>
      <c r="GI46" s="197"/>
      <c r="GJ46" s="197"/>
      <c r="GK46" s="197"/>
      <c r="GL46" s="197"/>
      <c r="GM46" s="197"/>
      <c r="GN46" s="197"/>
      <c r="GO46" s="197"/>
      <c r="GP46" s="197"/>
      <c r="GQ46" s="197"/>
      <c r="GR46" s="197"/>
      <c r="GS46" s="197"/>
      <c r="GT46" s="197"/>
      <c r="GU46" s="197"/>
      <c r="GV46" s="197"/>
      <c r="GW46" s="197"/>
      <c r="GX46" s="197"/>
      <c r="GY46" s="197"/>
      <c r="GZ46" s="197"/>
      <c r="HA46" s="197"/>
      <c r="HB46" s="197"/>
      <c r="HC46" s="197"/>
      <c r="HD46" s="197"/>
      <c r="HE46" s="197"/>
      <c r="HF46" s="197"/>
      <c r="HG46" s="197"/>
      <c r="HH46" s="197"/>
      <c r="HI46" s="197"/>
      <c r="HJ46" s="197"/>
      <c r="HK46" s="197"/>
      <c r="HL46" s="197"/>
      <c r="HM46" s="197"/>
      <c r="HN46" s="197"/>
      <c r="HO46" s="197"/>
      <c r="HP46" s="197"/>
      <c r="HQ46" s="197"/>
      <c r="HR46" s="197"/>
      <c r="HS46" s="197"/>
      <c r="HT46" s="197"/>
      <c r="HU46" s="197"/>
      <c r="HV46" s="197"/>
      <c r="HW46" s="197"/>
      <c r="HX46" s="197"/>
      <c r="HY46" s="197"/>
      <c r="HZ46" s="197"/>
      <c r="IA46" s="197"/>
      <c r="IB46" s="197"/>
      <c r="IC46" s="197"/>
      <c r="ID46" s="197"/>
      <c r="IE46" s="197"/>
      <c r="IF46" s="197"/>
      <c r="IG46" s="197"/>
      <c r="IH46" s="197"/>
      <c r="II46" s="197"/>
      <c r="IJ46" s="197"/>
      <c r="IK46" s="197"/>
      <c r="IL46" s="197"/>
      <c r="IM46" s="197"/>
      <c r="IN46" s="197"/>
      <c r="IO46" s="197"/>
      <c r="IP46" s="197"/>
      <c r="IQ46" s="197"/>
      <c r="IR46" s="197"/>
      <c r="IS46" s="197"/>
      <c r="IT46" s="197"/>
      <c r="IU46" s="197"/>
      <c r="IV46" s="197"/>
    </row>
    <row r="47" spans="1:256">
      <c r="A47" s="211"/>
      <c r="J47" s="140"/>
      <c r="K47" s="162"/>
      <c r="L47" s="162"/>
      <c r="O47" s="208"/>
      <c r="Q47" s="281"/>
      <c r="R47" s="267"/>
      <c r="BE47" s="206"/>
      <c r="BF47" s="206"/>
      <c r="BG47" s="206"/>
      <c r="BH47" s="206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  <c r="EN47" s="197"/>
      <c r="EO47" s="197"/>
      <c r="EP47" s="197"/>
      <c r="EQ47" s="197"/>
      <c r="ER47" s="197"/>
      <c r="ES47" s="197"/>
      <c r="ET47" s="197"/>
      <c r="EU47" s="197"/>
      <c r="EV47" s="197"/>
      <c r="EW47" s="197"/>
      <c r="EX47" s="197"/>
      <c r="EY47" s="197"/>
      <c r="EZ47" s="197"/>
      <c r="FA47" s="197"/>
      <c r="FB47" s="197"/>
      <c r="FC47" s="197"/>
      <c r="FD47" s="197"/>
      <c r="FE47" s="197"/>
      <c r="FF47" s="197"/>
      <c r="FG47" s="197"/>
      <c r="FH47" s="197"/>
      <c r="FI47" s="197"/>
      <c r="FJ47" s="197"/>
      <c r="FK47" s="197"/>
      <c r="FL47" s="197"/>
      <c r="FM47" s="197"/>
      <c r="FN47" s="197"/>
      <c r="FO47" s="197"/>
      <c r="FP47" s="197"/>
      <c r="FQ47" s="197"/>
      <c r="FR47" s="197"/>
      <c r="FS47" s="197"/>
      <c r="FT47" s="197"/>
      <c r="FU47" s="197"/>
      <c r="FV47" s="197"/>
      <c r="FW47" s="197"/>
      <c r="FX47" s="197"/>
      <c r="FY47" s="197"/>
      <c r="FZ47" s="197"/>
      <c r="GA47" s="197"/>
      <c r="GB47" s="197"/>
      <c r="GC47" s="197"/>
      <c r="GD47" s="197"/>
      <c r="GE47" s="197"/>
      <c r="GF47" s="197"/>
      <c r="GG47" s="197"/>
      <c r="GH47" s="197"/>
      <c r="GI47" s="197"/>
      <c r="GJ47" s="197"/>
      <c r="GK47" s="197"/>
      <c r="GL47" s="197"/>
      <c r="GM47" s="197"/>
      <c r="GN47" s="197"/>
      <c r="GO47" s="197"/>
      <c r="GP47" s="197"/>
      <c r="GQ47" s="197"/>
      <c r="GR47" s="197"/>
      <c r="GS47" s="197"/>
      <c r="GT47" s="197"/>
      <c r="GU47" s="197"/>
      <c r="GV47" s="197"/>
      <c r="GW47" s="197"/>
      <c r="GX47" s="197"/>
      <c r="GY47" s="197"/>
      <c r="GZ47" s="197"/>
      <c r="HA47" s="197"/>
      <c r="HB47" s="197"/>
      <c r="HC47" s="197"/>
      <c r="HD47" s="197"/>
      <c r="HE47" s="197"/>
      <c r="HF47" s="197"/>
      <c r="HG47" s="197"/>
      <c r="HH47" s="197"/>
      <c r="HI47" s="197"/>
      <c r="HJ47" s="197"/>
      <c r="HK47" s="197"/>
      <c r="HL47" s="197"/>
      <c r="HM47" s="197"/>
      <c r="HN47" s="197"/>
      <c r="HO47" s="197"/>
      <c r="HP47" s="197"/>
      <c r="HQ47" s="197"/>
      <c r="HR47" s="197"/>
      <c r="HS47" s="197"/>
      <c r="HT47" s="197"/>
      <c r="HU47" s="197"/>
      <c r="HV47" s="197"/>
      <c r="HW47" s="197"/>
      <c r="HX47" s="197"/>
      <c r="HY47" s="197"/>
      <c r="HZ47" s="197"/>
      <c r="IA47" s="197"/>
      <c r="IB47" s="197"/>
      <c r="IC47" s="197"/>
      <c r="ID47" s="197"/>
      <c r="IE47" s="197"/>
      <c r="IF47" s="197"/>
      <c r="IG47" s="197"/>
      <c r="IH47" s="197"/>
      <c r="II47" s="197"/>
      <c r="IJ47" s="197"/>
      <c r="IK47" s="197"/>
      <c r="IL47" s="197"/>
      <c r="IM47" s="197"/>
      <c r="IN47" s="197"/>
      <c r="IO47" s="197"/>
      <c r="IP47" s="197"/>
      <c r="IQ47" s="197"/>
      <c r="IR47" s="197"/>
      <c r="IS47" s="197"/>
      <c r="IT47" s="197"/>
      <c r="IU47" s="197"/>
      <c r="IV47" s="197"/>
    </row>
    <row r="48" spans="1:256">
      <c r="A48" s="211"/>
      <c r="K48" s="162"/>
      <c r="L48" s="162"/>
      <c r="O48" s="208"/>
      <c r="BE48" s="206"/>
      <c r="BF48" s="206"/>
      <c r="BG48" s="206"/>
      <c r="BH48" s="206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  <c r="ER48" s="197"/>
      <c r="ES48" s="197"/>
      <c r="ET48" s="197"/>
      <c r="EU48" s="197"/>
      <c r="EV48" s="197"/>
      <c r="EW48" s="197"/>
      <c r="EX48" s="197"/>
      <c r="EY48" s="197"/>
      <c r="EZ48" s="197"/>
      <c r="FA48" s="197"/>
      <c r="FB48" s="197"/>
      <c r="FC48" s="197"/>
      <c r="FD48" s="197"/>
      <c r="FE48" s="197"/>
      <c r="FF48" s="197"/>
      <c r="FG48" s="197"/>
      <c r="FH48" s="197"/>
      <c r="FI48" s="197"/>
      <c r="FJ48" s="197"/>
      <c r="FK48" s="197"/>
      <c r="FL48" s="197"/>
      <c r="FM48" s="197"/>
      <c r="FN48" s="197"/>
      <c r="FO48" s="197"/>
      <c r="FP48" s="197"/>
      <c r="FQ48" s="197"/>
      <c r="FR48" s="197"/>
      <c r="FS48" s="197"/>
      <c r="FT48" s="197"/>
      <c r="FU48" s="197"/>
      <c r="FV48" s="197"/>
      <c r="FW48" s="197"/>
      <c r="FX48" s="197"/>
      <c r="FY48" s="197"/>
      <c r="FZ48" s="197"/>
      <c r="GA48" s="197"/>
      <c r="GB48" s="197"/>
      <c r="GC48" s="197"/>
      <c r="GD48" s="197"/>
      <c r="GE48" s="197"/>
      <c r="GF48" s="197"/>
      <c r="GG48" s="197"/>
      <c r="GH48" s="197"/>
      <c r="GI48" s="197"/>
      <c r="GJ48" s="197"/>
      <c r="GK48" s="197"/>
      <c r="GL48" s="197"/>
      <c r="GM48" s="197"/>
      <c r="GN48" s="197"/>
      <c r="GO48" s="197"/>
      <c r="GP48" s="197"/>
      <c r="GQ48" s="197"/>
      <c r="GR48" s="197"/>
      <c r="GS48" s="197"/>
      <c r="GT48" s="197"/>
      <c r="GU48" s="197"/>
      <c r="GV48" s="197"/>
      <c r="GW48" s="197"/>
      <c r="GX48" s="197"/>
      <c r="GY48" s="197"/>
      <c r="GZ48" s="197"/>
      <c r="HA48" s="197"/>
      <c r="HB48" s="197"/>
      <c r="HC48" s="197"/>
      <c r="HD48" s="197"/>
      <c r="HE48" s="197"/>
      <c r="HF48" s="197"/>
      <c r="HG48" s="197"/>
      <c r="HH48" s="197"/>
      <c r="HI48" s="197"/>
      <c r="HJ48" s="197"/>
      <c r="HK48" s="197"/>
      <c r="HL48" s="197"/>
      <c r="HM48" s="197"/>
      <c r="HN48" s="197"/>
      <c r="HO48" s="197"/>
      <c r="HP48" s="197"/>
      <c r="HQ48" s="197"/>
      <c r="HR48" s="197"/>
      <c r="HS48" s="197"/>
      <c r="HT48" s="197"/>
      <c r="HU48" s="197"/>
      <c r="HV48" s="197"/>
      <c r="HW48" s="197"/>
      <c r="HX48" s="197"/>
      <c r="HY48" s="197"/>
      <c r="HZ48" s="197"/>
      <c r="IA48" s="197"/>
      <c r="IB48" s="197"/>
      <c r="IC48" s="197"/>
      <c r="ID48" s="197"/>
      <c r="IE48" s="197"/>
      <c r="IF48" s="197"/>
      <c r="IG48" s="197"/>
      <c r="IH48" s="197"/>
      <c r="II48" s="197"/>
      <c r="IJ48" s="197"/>
      <c r="IK48" s="197"/>
      <c r="IL48" s="197"/>
      <c r="IM48" s="197"/>
      <c r="IN48" s="197"/>
      <c r="IO48" s="197"/>
      <c r="IP48" s="197"/>
      <c r="IQ48" s="197"/>
      <c r="IR48" s="197"/>
      <c r="IS48" s="197"/>
      <c r="IT48" s="197"/>
      <c r="IU48" s="197"/>
      <c r="IV48" s="197"/>
    </row>
    <row r="49" spans="1:256">
      <c r="A49" s="211"/>
      <c r="C49" s="205"/>
      <c r="K49" s="162"/>
      <c r="L49" s="162"/>
      <c r="O49" s="208"/>
      <c r="BE49" s="206"/>
      <c r="BF49" s="206"/>
      <c r="BG49" s="206"/>
      <c r="BH49" s="206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  <c r="ER49" s="197"/>
      <c r="ES49" s="197"/>
      <c r="ET49" s="197"/>
      <c r="EU49" s="197"/>
      <c r="EV49" s="197"/>
      <c r="EW49" s="197"/>
      <c r="EX49" s="197"/>
      <c r="EY49" s="197"/>
      <c r="EZ49" s="197"/>
      <c r="FA49" s="197"/>
      <c r="FB49" s="197"/>
      <c r="FC49" s="197"/>
      <c r="FD49" s="197"/>
      <c r="FE49" s="197"/>
      <c r="FF49" s="197"/>
      <c r="FG49" s="197"/>
      <c r="FH49" s="197"/>
      <c r="FI49" s="197"/>
      <c r="FJ49" s="197"/>
      <c r="FK49" s="197"/>
      <c r="FL49" s="197"/>
      <c r="FM49" s="197"/>
      <c r="FN49" s="197"/>
      <c r="FO49" s="197"/>
      <c r="FP49" s="197"/>
      <c r="FQ49" s="197"/>
      <c r="FR49" s="197"/>
      <c r="FS49" s="197"/>
      <c r="FT49" s="197"/>
      <c r="FU49" s="197"/>
      <c r="FV49" s="197"/>
      <c r="FW49" s="197"/>
      <c r="FX49" s="197"/>
      <c r="FY49" s="197"/>
      <c r="FZ49" s="197"/>
      <c r="GA49" s="197"/>
      <c r="GB49" s="197"/>
      <c r="GC49" s="197"/>
      <c r="GD49" s="197"/>
      <c r="GE49" s="197"/>
      <c r="GF49" s="197"/>
      <c r="GG49" s="197"/>
      <c r="GH49" s="197"/>
      <c r="GI49" s="197"/>
      <c r="GJ49" s="197"/>
      <c r="GK49" s="197"/>
      <c r="GL49" s="197"/>
      <c r="GM49" s="197"/>
      <c r="GN49" s="197"/>
      <c r="GO49" s="197"/>
      <c r="GP49" s="197"/>
      <c r="GQ49" s="197"/>
      <c r="GR49" s="197"/>
      <c r="GS49" s="197"/>
      <c r="GT49" s="197"/>
      <c r="GU49" s="197"/>
      <c r="GV49" s="197"/>
      <c r="GW49" s="197"/>
      <c r="GX49" s="197"/>
      <c r="GY49" s="197"/>
      <c r="GZ49" s="197"/>
      <c r="HA49" s="197"/>
      <c r="HB49" s="197"/>
      <c r="HC49" s="197"/>
      <c r="HD49" s="197"/>
      <c r="HE49" s="197"/>
      <c r="HF49" s="197"/>
      <c r="HG49" s="197"/>
      <c r="HH49" s="197"/>
      <c r="HI49" s="197"/>
      <c r="HJ49" s="197"/>
      <c r="HK49" s="197"/>
      <c r="HL49" s="197"/>
      <c r="HM49" s="197"/>
      <c r="HN49" s="197"/>
      <c r="HO49" s="197"/>
      <c r="HP49" s="197"/>
      <c r="HQ49" s="197"/>
      <c r="HR49" s="197"/>
      <c r="HS49" s="197"/>
      <c r="HT49" s="197"/>
      <c r="HU49" s="197"/>
      <c r="HV49" s="197"/>
      <c r="HW49" s="197"/>
      <c r="HX49" s="197"/>
      <c r="HY49" s="197"/>
      <c r="HZ49" s="197"/>
      <c r="IA49" s="197"/>
      <c r="IB49" s="197"/>
      <c r="IC49" s="197"/>
      <c r="ID49" s="197"/>
      <c r="IE49" s="197"/>
      <c r="IF49" s="197"/>
      <c r="IG49" s="197"/>
      <c r="IH49" s="197"/>
      <c r="II49" s="197"/>
      <c r="IJ49" s="197"/>
      <c r="IK49" s="197"/>
      <c r="IL49" s="197"/>
      <c r="IM49" s="197"/>
      <c r="IN49" s="197"/>
      <c r="IO49" s="197"/>
      <c r="IP49" s="197"/>
      <c r="IQ49" s="197"/>
      <c r="IR49" s="197"/>
      <c r="IS49" s="197"/>
      <c r="IT49" s="197"/>
      <c r="IU49" s="197"/>
      <c r="IV49" s="197"/>
    </row>
    <row r="50" spans="1:256">
      <c r="A50" s="211"/>
      <c r="I50" s="162"/>
      <c r="J50" s="162"/>
      <c r="K50" s="208"/>
      <c r="L50" s="208"/>
      <c r="O50" s="208"/>
      <c r="BE50" s="206"/>
      <c r="BF50" s="206"/>
      <c r="BG50" s="206"/>
      <c r="BH50" s="206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  <c r="ER50" s="197"/>
      <c r="ES50" s="197"/>
      <c r="ET50" s="197"/>
      <c r="EU50" s="197"/>
      <c r="EV50" s="197"/>
      <c r="EW50" s="197"/>
      <c r="EX50" s="197"/>
      <c r="EY50" s="197"/>
      <c r="EZ50" s="197"/>
      <c r="FA50" s="197"/>
      <c r="FB50" s="197"/>
      <c r="FC50" s="197"/>
      <c r="FD50" s="197"/>
      <c r="FE50" s="197"/>
      <c r="FF50" s="197"/>
      <c r="FG50" s="197"/>
      <c r="FH50" s="197"/>
      <c r="FI50" s="197"/>
      <c r="FJ50" s="197"/>
      <c r="FK50" s="197"/>
      <c r="FL50" s="197"/>
      <c r="FM50" s="197"/>
      <c r="FN50" s="197"/>
      <c r="FO50" s="197"/>
      <c r="FP50" s="197"/>
      <c r="FQ50" s="197"/>
      <c r="FR50" s="197"/>
      <c r="FS50" s="197"/>
      <c r="FT50" s="197"/>
      <c r="FU50" s="197"/>
      <c r="FV50" s="197"/>
      <c r="FW50" s="197"/>
      <c r="FX50" s="197"/>
      <c r="FY50" s="197"/>
      <c r="FZ50" s="197"/>
      <c r="GA50" s="197"/>
      <c r="GB50" s="197"/>
      <c r="GC50" s="197"/>
      <c r="GD50" s="197"/>
      <c r="GE50" s="197"/>
      <c r="GF50" s="197"/>
      <c r="GG50" s="197"/>
      <c r="GH50" s="197"/>
      <c r="GI50" s="197"/>
      <c r="GJ50" s="197"/>
      <c r="GK50" s="197"/>
      <c r="GL50" s="197"/>
      <c r="GM50" s="197"/>
      <c r="GN50" s="197"/>
      <c r="GO50" s="197"/>
      <c r="GP50" s="197"/>
      <c r="GQ50" s="197"/>
      <c r="GR50" s="197"/>
      <c r="GS50" s="197"/>
      <c r="GT50" s="197"/>
      <c r="GU50" s="197"/>
      <c r="GV50" s="197"/>
      <c r="GW50" s="197"/>
      <c r="GX50" s="197"/>
      <c r="GY50" s="197"/>
      <c r="GZ50" s="197"/>
      <c r="HA50" s="197"/>
      <c r="HB50" s="197"/>
      <c r="HC50" s="197"/>
      <c r="HD50" s="197"/>
      <c r="HE50" s="197"/>
      <c r="HF50" s="197"/>
      <c r="HG50" s="197"/>
      <c r="HH50" s="197"/>
      <c r="HI50" s="197"/>
      <c r="HJ50" s="197"/>
      <c r="HK50" s="197"/>
      <c r="HL50" s="197"/>
      <c r="HM50" s="197"/>
      <c r="HN50" s="197"/>
      <c r="HO50" s="197"/>
      <c r="HP50" s="197"/>
      <c r="HQ50" s="197"/>
      <c r="HR50" s="197"/>
      <c r="HS50" s="197"/>
      <c r="HT50" s="197"/>
      <c r="HU50" s="197"/>
      <c r="HV50" s="197"/>
      <c r="HW50" s="197"/>
      <c r="HX50" s="197"/>
      <c r="HY50" s="197"/>
      <c r="HZ50" s="197"/>
      <c r="IA50" s="197"/>
      <c r="IB50" s="197"/>
      <c r="IC50" s="197"/>
      <c r="ID50" s="197"/>
      <c r="IE50" s="197"/>
      <c r="IF50" s="197"/>
      <c r="IG50" s="197"/>
      <c r="IH50" s="197"/>
      <c r="II50" s="197"/>
      <c r="IJ50" s="197"/>
      <c r="IK50" s="197"/>
      <c r="IL50" s="197"/>
      <c r="IM50" s="197"/>
      <c r="IN50" s="197"/>
      <c r="IO50" s="197"/>
      <c r="IP50" s="197"/>
      <c r="IQ50" s="197"/>
      <c r="IR50" s="197"/>
      <c r="IS50" s="197"/>
      <c r="IT50" s="197"/>
      <c r="IU50" s="197"/>
      <c r="IV50" s="197"/>
    </row>
    <row r="51" spans="1:256">
      <c r="A51" s="211"/>
      <c r="B51" s="205"/>
      <c r="K51" s="208"/>
      <c r="L51" s="208"/>
      <c r="M51" s="211"/>
      <c r="BE51" s="206"/>
      <c r="BF51" s="206"/>
      <c r="BG51" s="206"/>
      <c r="BH51" s="206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197"/>
      <c r="EU51" s="197"/>
      <c r="EV51" s="197"/>
      <c r="EW51" s="197"/>
      <c r="EX51" s="197"/>
      <c r="EY51" s="197"/>
      <c r="EZ51" s="197"/>
      <c r="FA51" s="197"/>
      <c r="FB51" s="197"/>
      <c r="FC51" s="197"/>
      <c r="FD51" s="197"/>
      <c r="FE51" s="197"/>
      <c r="FF51" s="197"/>
      <c r="FG51" s="197"/>
      <c r="FH51" s="197"/>
      <c r="FI51" s="197"/>
      <c r="FJ51" s="197"/>
      <c r="FK51" s="197"/>
      <c r="FL51" s="197"/>
      <c r="FM51" s="197"/>
      <c r="FN51" s="197"/>
      <c r="FO51" s="197"/>
      <c r="FP51" s="197"/>
      <c r="FQ51" s="197"/>
      <c r="FR51" s="197"/>
      <c r="FS51" s="197"/>
      <c r="FT51" s="197"/>
      <c r="FU51" s="197"/>
      <c r="FV51" s="197"/>
      <c r="FW51" s="197"/>
      <c r="FX51" s="197"/>
      <c r="FY51" s="197"/>
      <c r="FZ51" s="197"/>
      <c r="GA51" s="197"/>
      <c r="GB51" s="197"/>
      <c r="GC51" s="197"/>
      <c r="GD51" s="197"/>
      <c r="GE51" s="197"/>
      <c r="GF51" s="197"/>
      <c r="GG51" s="197"/>
      <c r="GH51" s="197"/>
      <c r="GI51" s="197"/>
      <c r="GJ51" s="197"/>
      <c r="GK51" s="197"/>
      <c r="GL51" s="197"/>
      <c r="GM51" s="197"/>
      <c r="GN51" s="197"/>
      <c r="GO51" s="197"/>
      <c r="GP51" s="197"/>
      <c r="GQ51" s="197"/>
      <c r="GR51" s="197"/>
      <c r="GS51" s="197"/>
      <c r="GT51" s="197"/>
      <c r="GU51" s="197"/>
      <c r="GV51" s="197"/>
      <c r="GW51" s="197"/>
      <c r="GX51" s="197"/>
      <c r="GY51" s="197"/>
      <c r="GZ51" s="197"/>
      <c r="HA51" s="197"/>
      <c r="HB51" s="197"/>
      <c r="HC51" s="197"/>
      <c r="HD51" s="197"/>
      <c r="HE51" s="197"/>
      <c r="HF51" s="197"/>
      <c r="HG51" s="197"/>
      <c r="HH51" s="197"/>
      <c r="HI51" s="197"/>
      <c r="HJ51" s="197"/>
      <c r="HK51" s="197"/>
      <c r="HL51" s="197"/>
      <c r="HM51" s="197"/>
      <c r="HN51" s="197"/>
      <c r="HO51" s="197"/>
      <c r="HP51" s="197"/>
      <c r="HQ51" s="197"/>
      <c r="HR51" s="197"/>
      <c r="HS51" s="197"/>
      <c r="HT51" s="197"/>
      <c r="HU51" s="197"/>
      <c r="HV51" s="197"/>
      <c r="HW51" s="197"/>
      <c r="HX51" s="197"/>
      <c r="HY51" s="197"/>
      <c r="HZ51" s="197"/>
      <c r="IA51" s="197"/>
      <c r="IB51" s="197"/>
      <c r="IC51" s="197"/>
      <c r="ID51" s="197"/>
      <c r="IE51" s="197"/>
      <c r="IF51" s="197"/>
      <c r="IG51" s="197"/>
      <c r="IH51" s="197"/>
      <c r="II51" s="197"/>
      <c r="IJ51" s="197"/>
      <c r="IK51" s="197"/>
      <c r="IL51" s="197"/>
      <c r="IM51" s="197"/>
      <c r="IN51" s="197"/>
      <c r="IO51" s="197"/>
      <c r="IP51" s="197"/>
      <c r="IQ51" s="197"/>
      <c r="IR51" s="197"/>
      <c r="IS51" s="197"/>
      <c r="IT51" s="197"/>
      <c r="IU51" s="197"/>
      <c r="IV51" s="197"/>
    </row>
    <row r="52" spans="1:256">
      <c r="A52" s="211"/>
      <c r="B52" s="205"/>
      <c r="C52" s="211"/>
      <c r="D52" s="211"/>
      <c r="E52" s="211"/>
      <c r="F52" s="211"/>
      <c r="G52" s="211"/>
      <c r="H52" s="211"/>
      <c r="I52" s="211"/>
      <c r="J52" s="211"/>
      <c r="K52" s="208"/>
      <c r="L52" s="208"/>
      <c r="BE52" s="206"/>
      <c r="BF52" s="206"/>
      <c r="BG52" s="206"/>
      <c r="BH52" s="206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  <c r="EV52" s="197"/>
      <c r="EW52" s="197"/>
      <c r="EX52" s="197"/>
      <c r="EY52" s="197"/>
      <c r="EZ52" s="197"/>
      <c r="FA52" s="197"/>
      <c r="FB52" s="197"/>
      <c r="FC52" s="197"/>
      <c r="FD52" s="197"/>
      <c r="FE52" s="197"/>
      <c r="FF52" s="197"/>
      <c r="FG52" s="197"/>
      <c r="FH52" s="197"/>
      <c r="FI52" s="197"/>
      <c r="FJ52" s="197"/>
      <c r="FK52" s="197"/>
      <c r="FL52" s="197"/>
      <c r="FM52" s="197"/>
      <c r="FN52" s="197"/>
      <c r="FO52" s="197"/>
      <c r="FP52" s="197"/>
      <c r="FQ52" s="197"/>
      <c r="FR52" s="197"/>
      <c r="FS52" s="197"/>
      <c r="FT52" s="197"/>
      <c r="FU52" s="197"/>
      <c r="FV52" s="197"/>
      <c r="FW52" s="197"/>
      <c r="FX52" s="197"/>
      <c r="FY52" s="197"/>
      <c r="FZ52" s="197"/>
      <c r="GA52" s="197"/>
      <c r="GB52" s="197"/>
      <c r="GC52" s="197"/>
      <c r="GD52" s="197"/>
      <c r="GE52" s="197"/>
      <c r="GF52" s="197"/>
      <c r="GG52" s="197"/>
      <c r="GH52" s="197"/>
      <c r="GI52" s="197"/>
      <c r="GJ52" s="197"/>
      <c r="GK52" s="197"/>
      <c r="GL52" s="197"/>
      <c r="GM52" s="197"/>
      <c r="GN52" s="197"/>
      <c r="GO52" s="197"/>
      <c r="GP52" s="197"/>
      <c r="GQ52" s="197"/>
      <c r="GR52" s="197"/>
      <c r="GS52" s="197"/>
      <c r="GT52" s="197"/>
      <c r="GU52" s="197"/>
      <c r="GV52" s="197"/>
      <c r="GW52" s="197"/>
      <c r="GX52" s="197"/>
      <c r="GY52" s="197"/>
      <c r="GZ52" s="197"/>
      <c r="HA52" s="197"/>
      <c r="HB52" s="197"/>
      <c r="HC52" s="197"/>
      <c r="HD52" s="197"/>
      <c r="HE52" s="197"/>
      <c r="HF52" s="197"/>
      <c r="HG52" s="197"/>
      <c r="HH52" s="197"/>
      <c r="HI52" s="197"/>
      <c r="HJ52" s="197"/>
      <c r="HK52" s="197"/>
      <c r="HL52" s="197"/>
      <c r="HM52" s="197"/>
      <c r="HN52" s="197"/>
      <c r="HO52" s="197"/>
      <c r="HP52" s="197"/>
      <c r="HQ52" s="197"/>
      <c r="HR52" s="197"/>
      <c r="HS52" s="197"/>
      <c r="HT52" s="197"/>
      <c r="HU52" s="197"/>
      <c r="HV52" s="197"/>
      <c r="HW52" s="197"/>
      <c r="HX52" s="197"/>
      <c r="HY52" s="197"/>
      <c r="HZ52" s="197"/>
      <c r="IA52" s="197"/>
      <c r="IB52" s="197"/>
      <c r="IC52" s="197"/>
      <c r="ID52" s="197"/>
      <c r="IE52" s="197"/>
      <c r="IF52" s="197"/>
      <c r="IG52" s="197"/>
      <c r="IH52" s="197"/>
      <c r="II52" s="197"/>
      <c r="IJ52" s="197"/>
      <c r="IK52" s="197"/>
      <c r="IL52" s="197"/>
      <c r="IM52" s="197"/>
      <c r="IN52" s="197"/>
      <c r="IO52" s="197"/>
      <c r="IP52" s="197"/>
      <c r="IQ52" s="197"/>
      <c r="IR52" s="197"/>
      <c r="IS52" s="197"/>
      <c r="IT52" s="197"/>
      <c r="IU52" s="197"/>
      <c r="IV52" s="197"/>
    </row>
    <row r="53" spans="1:256">
      <c r="B53" s="205"/>
      <c r="BE53" s="206"/>
      <c r="BF53" s="206"/>
      <c r="BG53" s="206"/>
      <c r="BH53" s="206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  <c r="ER53" s="197"/>
      <c r="ES53" s="197"/>
      <c r="ET53" s="197"/>
      <c r="EU53" s="197"/>
      <c r="EV53" s="197"/>
      <c r="EW53" s="197"/>
      <c r="EX53" s="197"/>
      <c r="EY53" s="197"/>
      <c r="EZ53" s="197"/>
      <c r="FA53" s="197"/>
      <c r="FB53" s="197"/>
      <c r="FC53" s="197"/>
      <c r="FD53" s="197"/>
      <c r="FE53" s="197"/>
      <c r="FF53" s="197"/>
      <c r="FG53" s="197"/>
      <c r="FH53" s="197"/>
      <c r="FI53" s="197"/>
      <c r="FJ53" s="197"/>
      <c r="FK53" s="197"/>
      <c r="FL53" s="197"/>
      <c r="FM53" s="197"/>
      <c r="FN53" s="197"/>
      <c r="FO53" s="197"/>
      <c r="FP53" s="197"/>
      <c r="FQ53" s="197"/>
      <c r="FR53" s="197"/>
      <c r="FS53" s="197"/>
      <c r="FT53" s="197"/>
      <c r="FU53" s="197"/>
      <c r="FV53" s="197"/>
      <c r="FW53" s="197"/>
      <c r="FX53" s="197"/>
      <c r="FY53" s="197"/>
      <c r="FZ53" s="197"/>
      <c r="GA53" s="197"/>
      <c r="GB53" s="197"/>
      <c r="GC53" s="197"/>
      <c r="GD53" s="197"/>
      <c r="GE53" s="197"/>
      <c r="GF53" s="197"/>
      <c r="GG53" s="197"/>
      <c r="GH53" s="197"/>
      <c r="GI53" s="197"/>
      <c r="GJ53" s="197"/>
      <c r="GK53" s="197"/>
      <c r="GL53" s="197"/>
      <c r="GM53" s="197"/>
      <c r="GN53" s="197"/>
      <c r="GO53" s="197"/>
      <c r="GP53" s="197"/>
      <c r="GQ53" s="197"/>
      <c r="GR53" s="197"/>
      <c r="GS53" s="197"/>
      <c r="GT53" s="197"/>
      <c r="GU53" s="197"/>
      <c r="GV53" s="197"/>
      <c r="GW53" s="197"/>
      <c r="GX53" s="197"/>
      <c r="GY53" s="197"/>
      <c r="GZ53" s="197"/>
      <c r="HA53" s="197"/>
      <c r="HB53" s="197"/>
      <c r="HC53" s="197"/>
      <c r="HD53" s="197"/>
      <c r="HE53" s="197"/>
      <c r="HF53" s="197"/>
      <c r="HG53" s="197"/>
      <c r="HH53" s="197"/>
      <c r="HI53" s="197"/>
      <c r="HJ53" s="197"/>
      <c r="HK53" s="197"/>
      <c r="HL53" s="197"/>
      <c r="HM53" s="197"/>
      <c r="HN53" s="197"/>
      <c r="HO53" s="197"/>
      <c r="HP53" s="197"/>
      <c r="HQ53" s="197"/>
      <c r="HR53" s="197"/>
      <c r="HS53" s="197"/>
      <c r="HT53" s="197"/>
      <c r="HU53" s="197"/>
      <c r="HV53" s="197"/>
      <c r="HW53" s="197"/>
      <c r="HX53" s="197"/>
      <c r="HY53" s="197"/>
      <c r="HZ53" s="197"/>
      <c r="IA53" s="197"/>
      <c r="IB53" s="197"/>
      <c r="IC53" s="197"/>
      <c r="ID53" s="197"/>
      <c r="IE53" s="197"/>
      <c r="IF53" s="197"/>
      <c r="IG53" s="197"/>
      <c r="IH53" s="197"/>
      <c r="II53" s="197"/>
      <c r="IJ53" s="197"/>
      <c r="IK53" s="197"/>
      <c r="IL53" s="197"/>
      <c r="IM53" s="197"/>
      <c r="IN53" s="197"/>
      <c r="IO53" s="197"/>
      <c r="IP53" s="197"/>
      <c r="IQ53" s="197"/>
      <c r="IR53" s="197"/>
      <c r="IS53" s="197"/>
      <c r="IT53" s="197"/>
      <c r="IU53" s="197"/>
      <c r="IV53" s="197"/>
    </row>
    <row r="54" spans="1:256">
      <c r="B54" s="205"/>
      <c r="BB54" s="211"/>
      <c r="BE54" s="206"/>
      <c r="BF54" s="206"/>
      <c r="BG54" s="206"/>
      <c r="BH54" s="206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  <c r="ER54" s="197"/>
      <c r="ES54" s="197"/>
      <c r="ET54" s="197"/>
      <c r="EU54" s="197"/>
      <c r="EV54" s="197"/>
      <c r="EW54" s="197"/>
      <c r="EX54" s="197"/>
      <c r="EY54" s="197"/>
      <c r="EZ54" s="197"/>
      <c r="FA54" s="197"/>
      <c r="FB54" s="197"/>
      <c r="FC54" s="197"/>
      <c r="FD54" s="197"/>
      <c r="FE54" s="197"/>
      <c r="FF54" s="197"/>
      <c r="FG54" s="197"/>
      <c r="FH54" s="197"/>
      <c r="FI54" s="197"/>
      <c r="FJ54" s="197"/>
      <c r="FK54" s="197"/>
      <c r="FL54" s="197"/>
      <c r="FM54" s="197"/>
      <c r="FN54" s="197"/>
      <c r="FO54" s="197"/>
      <c r="FP54" s="197"/>
      <c r="FQ54" s="197"/>
      <c r="FR54" s="197"/>
      <c r="FS54" s="197"/>
      <c r="FT54" s="197"/>
      <c r="FU54" s="197"/>
      <c r="FV54" s="197"/>
      <c r="FW54" s="197"/>
      <c r="FX54" s="197"/>
      <c r="FY54" s="197"/>
      <c r="FZ54" s="197"/>
      <c r="GA54" s="197"/>
      <c r="GB54" s="197"/>
      <c r="GC54" s="197"/>
      <c r="GD54" s="197"/>
      <c r="GE54" s="197"/>
      <c r="GF54" s="197"/>
      <c r="GG54" s="197"/>
      <c r="GH54" s="197"/>
      <c r="GI54" s="197"/>
      <c r="GJ54" s="197"/>
      <c r="GK54" s="197"/>
      <c r="GL54" s="197"/>
      <c r="GM54" s="197"/>
      <c r="GN54" s="197"/>
      <c r="GO54" s="197"/>
      <c r="GP54" s="197"/>
      <c r="GQ54" s="197"/>
      <c r="GR54" s="197"/>
      <c r="GS54" s="197"/>
      <c r="GT54" s="197"/>
      <c r="GU54" s="197"/>
      <c r="GV54" s="197"/>
      <c r="GW54" s="197"/>
      <c r="GX54" s="197"/>
      <c r="GY54" s="197"/>
      <c r="GZ54" s="197"/>
      <c r="HA54" s="197"/>
      <c r="HB54" s="197"/>
      <c r="HC54" s="197"/>
      <c r="HD54" s="197"/>
      <c r="HE54" s="197"/>
      <c r="HF54" s="197"/>
      <c r="HG54" s="197"/>
      <c r="HH54" s="197"/>
      <c r="HI54" s="197"/>
      <c r="HJ54" s="197"/>
      <c r="HK54" s="197"/>
      <c r="HL54" s="197"/>
      <c r="HM54" s="197"/>
      <c r="HN54" s="197"/>
      <c r="HO54" s="197"/>
      <c r="HP54" s="197"/>
      <c r="HQ54" s="197"/>
      <c r="HR54" s="197"/>
      <c r="HS54" s="197"/>
      <c r="HT54" s="197"/>
      <c r="HU54" s="197"/>
      <c r="HV54" s="197"/>
      <c r="HW54" s="197"/>
      <c r="HX54" s="197"/>
      <c r="HY54" s="197"/>
      <c r="HZ54" s="197"/>
      <c r="IA54" s="197"/>
      <c r="IB54" s="197"/>
      <c r="IC54" s="197"/>
      <c r="ID54" s="197"/>
      <c r="IE54" s="197"/>
      <c r="IF54" s="197"/>
      <c r="IG54" s="197"/>
      <c r="IH54" s="197"/>
      <c r="II54" s="197"/>
      <c r="IJ54" s="197"/>
      <c r="IK54" s="197"/>
      <c r="IL54" s="197"/>
      <c r="IM54" s="197"/>
      <c r="IN54" s="197"/>
      <c r="IO54" s="197"/>
      <c r="IP54" s="197"/>
      <c r="IQ54" s="197"/>
      <c r="IR54" s="197"/>
      <c r="IS54" s="197"/>
      <c r="IT54" s="197"/>
      <c r="IU54" s="197"/>
      <c r="IV54" s="197"/>
    </row>
    <row r="55" spans="1:256">
      <c r="B55" s="205"/>
      <c r="BE55" s="206"/>
      <c r="BF55" s="206"/>
      <c r="BG55" s="206"/>
      <c r="BH55" s="206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  <c r="ER55" s="197"/>
      <c r="ES55" s="197"/>
      <c r="ET55" s="197"/>
      <c r="EU55" s="197"/>
      <c r="EV55" s="197"/>
      <c r="EW55" s="197"/>
      <c r="EX55" s="197"/>
      <c r="EY55" s="197"/>
      <c r="EZ55" s="197"/>
      <c r="FA55" s="197"/>
      <c r="FB55" s="197"/>
      <c r="FC55" s="197"/>
      <c r="FD55" s="197"/>
      <c r="FE55" s="197"/>
      <c r="FF55" s="197"/>
      <c r="FG55" s="197"/>
      <c r="FH55" s="197"/>
      <c r="FI55" s="197"/>
      <c r="FJ55" s="197"/>
      <c r="FK55" s="197"/>
      <c r="FL55" s="197"/>
      <c r="FM55" s="197"/>
      <c r="FN55" s="197"/>
      <c r="FO55" s="197"/>
      <c r="FP55" s="197"/>
      <c r="FQ55" s="197"/>
      <c r="FR55" s="197"/>
      <c r="FS55" s="197"/>
      <c r="FT55" s="197"/>
      <c r="FU55" s="197"/>
      <c r="FV55" s="197"/>
      <c r="FW55" s="197"/>
      <c r="FX55" s="197"/>
      <c r="FY55" s="197"/>
      <c r="FZ55" s="197"/>
      <c r="GA55" s="197"/>
      <c r="GB55" s="197"/>
      <c r="GC55" s="197"/>
      <c r="GD55" s="197"/>
      <c r="GE55" s="197"/>
      <c r="GF55" s="197"/>
      <c r="GG55" s="197"/>
      <c r="GH55" s="197"/>
      <c r="GI55" s="197"/>
      <c r="GJ55" s="197"/>
      <c r="GK55" s="197"/>
      <c r="GL55" s="197"/>
      <c r="GM55" s="197"/>
      <c r="GN55" s="197"/>
      <c r="GO55" s="197"/>
      <c r="GP55" s="197"/>
      <c r="GQ55" s="197"/>
      <c r="GR55" s="197"/>
      <c r="GS55" s="197"/>
      <c r="GT55" s="197"/>
      <c r="GU55" s="197"/>
      <c r="GV55" s="197"/>
      <c r="GW55" s="197"/>
      <c r="GX55" s="197"/>
      <c r="GY55" s="197"/>
      <c r="GZ55" s="197"/>
      <c r="HA55" s="197"/>
      <c r="HB55" s="197"/>
      <c r="HC55" s="197"/>
      <c r="HD55" s="197"/>
      <c r="HE55" s="197"/>
      <c r="HF55" s="197"/>
      <c r="HG55" s="197"/>
      <c r="HH55" s="197"/>
      <c r="HI55" s="197"/>
      <c r="HJ55" s="197"/>
      <c r="HK55" s="197"/>
      <c r="HL55" s="197"/>
      <c r="HM55" s="197"/>
      <c r="HN55" s="197"/>
      <c r="HO55" s="197"/>
      <c r="HP55" s="197"/>
      <c r="HQ55" s="197"/>
      <c r="HR55" s="197"/>
      <c r="HS55" s="197"/>
      <c r="HT55" s="197"/>
      <c r="HU55" s="197"/>
      <c r="HV55" s="197"/>
      <c r="HW55" s="197"/>
      <c r="HX55" s="197"/>
      <c r="HY55" s="197"/>
      <c r="HZ55" s="197"/>
      <c r="IA55" s="197"/>
      <c r="IB55" s="197"/>
      <c r="IC55" s="197"/>
      <c r="ID55" s="197"/>
      <c r="IE55" s="197"/>
      <c r="IF55" s="197"/>
      <c r="IG55" s="197"/>
      <c r="IH55" s="197"/>
      <c r="II55" s="197"/>
      <c r="IJ55" s="197"/>
      <c r="IK55" s="197"/>
      <c r="IL55" s="197"/>
      <c r="IM55" s="197"/>
      <c r="IN55" s="197"/>
      <c r="IO55" s="197"/>
      <c r="IP55" s="197"/>
      <c r="IQ55" s="197"/>
      <c r="IR55" s="197"/>
      <c r="IS55" s="197"/>
      <c r="IT55" s="197"/>
      <c r="IU55" s="197"/>
      <c r="IV55" s="197"/>
    </row>
    <row r="56" spans="1:256">
      <c r="B56" s="205"/>
      <c r="BE56" s="206"/>
      <c r="BF56" s="206"/>
      <c r="BG56" s="206"/>
      <c r="BH56" s="206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  <c r="ER56" s="197"/>
      <c r="ES56" s="197"/>
      <c r="ET56" s="197"/>
      <c r="EU56" s="197"/>
      <c r="EV56" s="197"/>
      <c r="EW56" s="197"/>
      <c r="EX56" s="197"/>
      <c r="EY56" s="197"/>
      <c r="EZ56" s="197"/>
      <c r="FA56" s="197"/>
      <c r="FB56" s="197"/>
      <c r="FC56" s="197"/>
      <c r="FD56" s="197"/>
      <c r="FE56" s="197"/>
      <c r="FF56" s="197"/>
      <c r="FG56" s="197"/>
      <c r="FH56" s="197"/>
      <c r="FI56" s="197"/>
      <c r="FJ56" s="197"/>
      <c r="FK56" s="197"/>
      <c r="FL56" s="197"/>
      <c r="FM56" s="197"/>
      <c r="FN56" s="197"/>
      <c r="FO56" s="197"/>
      <c r="FP56" s="197"/>
      <c r="FQ56" s="197"/>
      <c r="FR56" s="197"/>
      <c r="FS56" s="197"/>
      <c r="FT56" s="197"/>
      <c r="FU56" s="197"/>
      <c r="FV56" s="197"/>
      <c r="FW56" s="197"/>
      <c r="FX56" s="197"/>
      <c r="FY56" s="197"/>
      <c r="FZ56" s="197"/>
      <c r="GA56" s="197"/>
      <c r="GB56" s="197"/>
      <c r="GC56" s="197"/>
      <c r="GD56" s="197"/>
      <c r="GE56" s="197"/>
      <c r="GF56" s="197"/>
      <c r="GG56" s="197"/>
      <c r="GH56" s="197"/>
      <c r="GI56" s="197"/>
      <c r="GJ56" s="197"/>
      <c r="GK56" s="197"/>
      <c r="GL56" s="197"/>
      <c r="GM56" s="197"/>
      <c r="GN56" s="197"/>
      <c r="GO56" s="197"/>
      <c r="GP56" s="197"/>
      <c r="GQ56" s="197"/>
      <c r="GR56" s="197"/>
      <c r="GS56" s="197"/>
      <c r="GT56" s="197"/>
      <c r="GU56" s="197"/>
      <c r="GV56" s="197"/>
      <c r="GW56" s="197"/>
      <c r="GX56" s="197"/>
      <c r="GY56" s="197"/>
      <c r="GZ56" s="197"/>
      <c r="HA56" s="197"/>
      <c r="HB56" s="197"/>
      <c r="HC56" s="197"/>
      <c r="HD56" s="197"/>
      <c r="HE56" s="197"/>
      <c r="HF56" s="197"/>
      <c r="HG56" s="197"/>
      <c r="HH56" s="197"/>
      <c r="HI56" s="197"/>
      <c r="HJ56" s="197"/>
      <c r="HK56" s="197"/>
      <c r="HL56" s="197"/>
      <c r="HM56" s="197"/>
      <c r="HN56" s="197"/>
      <c r="HO56" s="197"/>
      <c r="HP56" s="197"/>
      <c r="HQ56" s="197"/>
      <c r="HR56" s="197"/>
      <c r="HS56" s="197"/>
      <c r="HT56" s="197"/>
      <c r="HU56" s="197"/>
      <c r="HV56" s="197"/>
      <c r="HW56" s="197"/>
      <c r="HX56" s="197"/>
      <c r="HY56" s="197"/>
      <c r="HZ56" s="197"/>
      <c r="IA56" s="197"/>
      <c r="IB56" s="197"/>
      <c r="IC56" s="197"/>
      <c r="ID56" s="197"/>
      <c r="IE56" s="197"/>
      <c r="IF56" s="197"/>
      <c r="IG56" s="197"/>
      <c r="IH56" s="197"/>
      <c r="II56" s="197"/>
      <c r="IJ56" s="197"/>
      <c r="IK56" s="197"/>
      <c r="IL56" s="197"/>
      <c r="IM56" s="197"/>
      <c r="IN56" s="197"/>
      <c r="IO56" s="197"/>
      <c r="IP56" s="197"/>
      <c r="IQ56" s="197"/>
      <c r="IR56" s="197"/>
      <c r="IS56" s="197"/>
      <c r="IT56" s="197"/>
      <c r="IU56" s="197"/>
      <c r="IV56" s="197"/>
    </row>
    <row r="57" spans="1:256">
      <c r="B57" s="205"/>
      <c r="BE57" s="206"/>
      <c r="BF57" s="206"/>
      <c r="BG57" s="206"/>
      <c r="BH57" s="206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  <c r="EN57" s="197"/>
      <c r="EO57" s="197"/>
      <c r="EP57" s="197"/>
      <c r="EQ57" s="197"/>
      <c r="ER57" s="197"/>
      <c r="ES57" s="197"/>
      <c r="ET57" s="197"/>
      <c r="EU57" s="197"/>
      <c r="EV57" s="197"/>
      <c r="EW57" s="197"/>
      <c r="EX57" s="197"/>
      <c r="EY57" s="197"/>
      <c r="EZ57" s="197"/>
      <c r="FA57" s="197"/>
      <c r="FB57" s="197"/>
      <c r="FC57" s="197"/>
      <c r="FD57" s="197"/>
      <c r="FE57" s="197"/>
      <c r="FF57" s="197"/>
      <c r="FG57" s="197"/>
      <c r="FH57" s="197"/>
      <c r="FI57" s="197"/>
      <c r="FJ57" s="197"/>
      <c r="FK57" s="197"/>
      <c r="FL57" s="197"/>
      <c r="FM57" s="197"/>
      <c r="FN57" s="197"/>
      <c r="FO57" s="197"/>
      <c r="FP57" s="197"/>
      <c r="FQ57" s="197"/>
      <c r="FR57" s="197"/>
      <c r="FS57" s="197"/>
      <c r="FT57" s="197"/>
      <c r="FU57" s="197"/>
      <c r="FV57" s="197"/>
      <c r="FW57" s="197"/>
      <c r="FX57" s="197"/>
      <c r="FY57" s="197"/>
      <c r="FZ57" s="197"/>
      <c r="GA57" s="197"/>
      <c r="GB57" s="197"/>
      <c r="GC57" s="197"/>
      <c r="GD57" s="197"/>
      <c r="GE57" s="197"/>
      <c r="GF57" s="197"/>
      <c r="GG57" s="197"/>
      <c r="GH57" s="197"/>
      <c r="GI57" s="197"/>
      <c r="GJ57" s="197"/>
      <c r="GK57" s="197"/>
      <c r="GL57" s="197"/>
      <c r="GM57" s="197"/>
      <c r="GN57" s="197"/>
      <c r="GO57" s="197"/>
      <c r="GP57" s="197"/>
      <c r="GQ57" s="197"/>
      <c r="GR57" s="197"/>
      <c r="GS57" s="197"/>
      <c r="GT57" s="197"/>
      <c r="GU57" s="197"/>
      <c r="GV57" s="197"/>
      <c r="GW57" s="197"/>
      <c r="GX57" s="197"/>
      <c r="GY57" s="197"/>
      <c r="GZ57" s="197"/>
      <c r="HA57" s="197"/>
      <c r="HB57" s="197"/>
      <c r="HC57" s="197"/>
      <c r="HD57" s="197"/>
      <c r="HE57" s="197"/>
      <c r="HF57" s="197"/>
      <c r="HG57" s="197"/>
      <c r="HH57" s="197"/>
      <c r="HI57" s="197"/>
      <c r="HJ57" s="197"/>
      <c r="HK57" s="197"/>
      <c r="HL57" s="197"/>
      <c r="HM57" s="197"/>
      <c r="HN57" s="197"/>
      <c r="HO57" s="197"/>
      <c r="HP57" s="197"/>
      <c r="HQ57" s="197"/>
      <c r="HR57" s="197"/>
      <c r="HS57" s="197"/>
      <c r="HT57" s="197"/>
      <c r="HU57" s="197"/>
      <c r="HV57" s="197"/>
      <c r="HW57" s="197"/>
      <c r="HX57" s="197"/>
      <c r="HY57" s="197"/>
      <c r="HZ57" s="197"/>
      <c r="IA57" s="197"/>
      <c r="IB57" s="197"/>
      <c r="IC57" s="197"/>
      <c r="ID57" s="197"/>
      <c r="IE57" s="197"/>
      <c r="IF57" s="197"/>
      <c r="IG57" s="197"/>
      <c r="IH57" s="197"/>
      <c r="II57" s="197"/>
      <c r="IJ57" s="197"/>
      <c r="IK57" s="197"/>
      <c r="IL57" s="197"/>
      <c r="IM57" s="197"/>
      <c r="IN57" s="197"/>
      <c r="IO57" s="197"/>
      <c r="IP57" s="197"/>
      <c r="IQ57" s="197"/>
      <c r="IR57" s="197"/>
      <c r="IS57" s="197"/>
      <c r="IT57" s="197"/>
      <c r="IU57" s="197"/>
      <c r="IV57" s="197"/>
    </row>
    <row r="58" spans="1:256">
      <c r="B58" s="205"/>
      <c r="BE58" s="206"/>
      <c r="BF58" s="206"/>
      <c r="BG58" s="206"/>
      <c r="BH58" s="206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  <c r="EN58" s="197"/>
      <c r="EO58" s="197"/>
      <c r="EP58" s="197"/>
      <c r="EQ58" s="197"/>
      <c r="ER58" s="197"/>
      <c r="ES58" s="197"/>
      <c r="ET58" s="197"/>
      <c r="EU58" s="197"/>
      <c r="EV58" s="197"/>
      <c r="EW58" s="197"/>
      <c r="EX58" s="197"/>
      <c r="EY58" s="197"/>
      <c r="EZ58" s="197"/>
      <c r="FA58" s="197"/>
      <c r="FB58" s="197"/>
      <c r="FC58" s="197"/>
      <c r="FD58" s="197"/>
      <c r="FE58" s="197"/>
      <c r="FF58" s="197"/>
      <c r="FG58" s="197"/>
      <c r="FH58" s="197"/>
      <c r="FI58" s="197"/>
      <c r="FJ58" s="197"/>
      <c r="FK58" s="197"/>
      <c r="FL58" s="197"/>
      <c r="FM58" s="197"/>
      <c r="FN58" s="197"/>
      <c r="FO58" s="197"/>
      <c r="FP58" s="197"/>
      <c r="FQ58" s="197"/>
      <c r="FR58" s="197"/>
      <c r="FS58" s="197"/>
      <c r="FT58" s="197"/>
      <c r="FU58" s="197"/>
      <c r="FV58" s="197"/>
      <c r="FW58" s="197"/>
      <c r="FX58" s="197"/>
      <c r="FY58" s="197"/>
      <c r="FZ58" s="197"/>
      <c r="GA58" s="197"/>
      <c r="GB58" s="197"/>
      <c r="GC58" s="197"/>
      <c r="GD58" s="197"/>
      <c r="GE58" s="197"/>
      <c r="GF58" s="197"/>
      <c r="GG58" s="197"/>
      <c r="GH58" s="197"/>
      <c r="GI58" s="197"/>
      <c r="GJ58" s="197"/>
      <c r="GK58" s="197"/>
      <c r="GL58" s="197"/>
      <c r="GM58" s="197"/>
      <c r="GN58" s="197"/>
      <c r="GO58" s="197"/>
      <c r="GP58" s="197"/>
      <c r="GQ58" s="197"/>
      <c r="GR58" s="197"/>
      <c r="GS58" s="197"/>
      <c r="GT58" s="197"/>
      <c r="GU58" s="197"/>
      <c r="GV58" s="197"/>
      <c r="GW58" s="197"/>
      <c r="GX58" s="197"/>
      <c r="GY58" s="197"/>
      <c r="GZ58" s="197"/>
      <c r="HA58" s="197"/>
      <c r="HB58" s="197"/>
      <c r="HC58" s="197"/>
      <c r="HD58" s="197"/>
      <c r="HE58" s="197"/>
      <c r="HF58" s="197"/>
      <c r="HG58" s="197"/>
      <c r="HH58" s="197"/>
      <c r="HI58" s="197"/>
      <c r="HJ58" s="197"/>
      <c r="HK58" s="197"/>
      <c r="HL58" s="197"/>
      <c r="HM58" s="197"/>
      <c r="HN58" s="197"/>
      <c r="HO58" s="197"/>
      <c r="HP58" s="197"/>
      <c r="HQ58" s="197"/>
      <c r="HR58" s="197"/>
      <c r="HS58" s="197"/>
      <c r="HT58" s="197"/>
      <c r="HU58" s="197"/>
      <c r="HV58" s="197"/>
      <c r="HW58" s="197"/>
      <c r="HX58" s="197"/>
      <c r="HY58" s="197"/>
      <c r="HZ58" s="197"/>
      <c r="IA58" s="197"/>
      <c r="IB58" s="197"/>
      <c r="IC58" s="197"/>
      <c r="ID58" s="197"/>
      <c r="IE58" s="197"/>
      <c r="IF58" s="197"/>
      <c r="IG58" s="197"/>
      <c r="IH58" s="197"/>
      <c r="II58" s="197"/>
      <c r="IJ58" s="197"/>
      <c r="IK58" s="197"/>
      <c r="IL58" s="197"/>
      <c r="IM58" s="197"/>
      <c r="IN58" s="197"/>
      <c r="IO58" s="197"/>
      <c r="IP58" s="197"/>
      <c r="IQ58" s="197"/>
      <c r="IR58" s="197"/>
      <c r="IS58" s="197"/>
      <c r="IT58" s="197"/>
      <c r="IU58" s="197"/>
      <c r="IV58" s="197"/>
    </row>
    <row r="59" spans="1:256">
      <c r="B59" s="205"/>
      <c r="C59" s="205"/>
      <c r="D59" s="282"/>
      <c r="F59" s="282"/>
      <c r="H59" s="282"/>
      <c r="BE59" s="206"/>
      <c r="BF59" s="206"/>
      <c r="BG59" s="206"/>
      <c r="BH59" s="206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  <c r="EN59" s="197"/>
      <c r="EO59" s="197"/>
      <c r="EP59" s="197"/>
      <c r="EQ59" s="197"/>
      <c r="ER59" s="197"/>
      <c r="ES59" s="197"/>
      <c r="ET59" s="197"/>
      <c r="EU59" s="197"/>
      <c r="EV59" s="197"/>
      <c r="EW59" s="197"/>
      <c r="EX59" s="197"/>
      <c r="EY59" s="197"/>
      <c r="EZ59" s="197"/>
      <c r="FA59" s="197"/>
      <c r="FB59" s="197"/>
      <c r="FC59" s="197"/>
      <c r="FD59" s="197"/>
      <c r="FE59" s="197"/>
      <c r="FF59" s="197"/>
      <c r="FG59" s="197"/>
      <c r="FH59" s="197"/>
      <c r="FI59" s="197"/>
      <c r="FJ59" s="197"/>
      <c r="FK59" s="197"/>
      <c r="FL59" s="197"/>
      <c r="FM59" s="197"/>
      <c r="FN59" s="197"/>
      <c r="FO59" s="197"/>
      <c r="FP59" s="197"/>
      <c r="FQ59" s="197"/>
      <c r="FR59" s="197"/>
      <c r="FS59" s="197"/>
      <c r="FT59" s="197"/>
      <c r="FU59" s="197"/>
      <c r="FV59" s="197"/>
      <c r="FW59" s="197"/>
      <c r="FX59" s="197"/>
      <c r="FY59" s="197"/>
      <c r="FZ59" s="197"/>
      <c r="GA59" s="197"/>
      <c r="GB59" s="197"/>
      <c r="GC59" s="197"/>
      <c r="GD59" s="197"/>
      <c r="GE59" s="197"/>
      <c r="GF59" s="197"/>
      <c r="GG59" s="197"/>
      <c r="GH59" s="197"/>
      <c r="GI59" s="197"/>
      <c r="GJ59" s="197"/>
      <c r="GK59" s="197"/>
      <c r="GL59" s="197"/>
      <c r="GM59" s="197"/>
      <c r="GN59" s="197"/>
      <c r="GO59" s="197"/>
      <c r="GP59" s="197"/>
      <c r="GQ59" s="197"/>
      <c r="GR59" s="197"/>
      <c r="GS59" s="197"/>
      <c r="GT59" s="197"/>
      <c r="GU59" s="197"/>
      <c r="GV59" s="197"/>
      <c r="GW59" s="197"/>
      <c r="GX59" s="197"/>
      <c r="GY59" s="197"/>
      <c r="GZ59" s="197"/>
      <c r="HA59" s="197"/>
      <c r="HB59" s="197"/>
      <c r="HC59" s="197"/>
      <c r="HD59" s="197"/>
      <c r="HE59" s="197"/>
      <c r="HF59" s="197"/>
      <c r="HG59" s="197"/>
      <c r="HH59" s="197"/>
      <c r="HI59" s="197"/>
      <c r="HJ59" s="197"/>
      <c r="HK59" s="197"/>
      <c r="HL59" s="197"/>
      <c r="HM59" s="197"/>
      <c r="HN59" s="197"/>
      <c r="HO59" s="197"/>
      <c r="HP59" s="197"/>
      <c r="HQ59" s="197"/>
      <c r="HR59" s="197"/>
      <c r="HS59" s="197"/>
      <c r="HT59" s="197"/>
      <c r="HU59" s="197"/>
      <c r="HV59" s="197"/>
      <c r="HW59" s="197"/>
      <c r="HX59" s="197"/>
      <c r="HY59" s="197"/>
      <c r="HZ59" s="197"/>
      <c r="IA59" s="197"/>
      <c r="IB59" s="197"/>
      <c r="IC59" s="197"/>
      <c r="ID59" s="197"/>
      <c r="IE59" s="197"/>
      <c r="IF59" s="197"/>
      <c r="IG59" s="197"/>
      <c r="IH59" s="197"/>
      <c r="II59" s="197"/>
      <c r="IJ59" s="197"/>
      <c r="IK59" s="197"/>
      <c r="IL59" s="197"/>
      <c r="IM59" s="197"/>
      <c r="IN59" s="197"/>
      <c r="IO59" s="197"/>
      <c r="IP59" s="197"/>
      <c r="IQ59" s="197"/>
      <c r="IR59" s="197"/>
      <c r="IS59" s="197"/>
      <c r="IT59" s="197"/>
      <c r="IU59" s="197"/>
      <c r="IV59" s="197"/>
    </row>
    <row r="60" spans="1:256">
      <c r="B60" s="205"/>
      <c r="F60" s="236"/>
      <c r="H60" s="236"/>
      <c r="BE60" s="206"/>
      <c r="BF60" s="206"/>
      <c r="BG60" s="206"/>
      <c r="BH60" s="206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  <c r="EN60" s="197"/>
      <c r="EO60" s="197"/>
      <c r="EP60" s="197"/>
      <c r="EQ60" s="197"/>
      <c r="ER60" s="197"/>
      <c r="ES60" s="197"/>
      <c r="ET60" s="197"/>
      <c r="EU60" s="197"/>
      <c r="EV60" s="197"/>
      <c r="EW60" s="197"/>
      <c r="EX60" s="197"/>
      <c r="EY60" s="197"/>
      <c r="EZ60" s="197"/>
      <c r="FA60" s="197"/>
      <c r="FB60" s="197"/>
      <c r="FC60" s="197"/>
      <c r="FD60" s="197"/>
      <c r="FE60" s="197"/>
      <c r="FF60" s="197"/>
      <c r="FG60" s="197"/>
      <c r="FH60" s="197"/>
      <c r="FI60" s="197"/>
      <c r="FJ60" s="197"/>
      <c r="FK60" s="197"/>
      <c r="FL60" s="197"/>
      <c r="FM60" s="197"/>
      <c r="FN60" s="197"/>
      <c r="FO60" s="197"/>
      <c r="FP60" s="197"/>
      <c r="FQ60" s="197"/>
      <c r="FR60" s="197"/>
      <c r="FS60" s="197"/>
      <c r="FT60" s="197"/>
      <c r="FU60" s="197"/>
      <c r="FV60" s="197"/>
      <c r="FW60" s="197"/>
      <c r="FX60" s="197"/>
      <c r="FY60" s="197"/>
      <c r="FZ60" s="197"/>
      <c r="GA60" s="197"/>
      <c r="GB60" s="197"/>
      <c r="GC60" s="197"/>
      <c r="GD60" s="197"/>
      <c r="GE60" s="197"/>
      <c r="GF60" s="197"/>
      <c r="GG60" s="197"/>
      <c r="GH60" s="197"/>
      <c r="GI60" s="197"/>
      <c r="GJ60" s="197"/>
      <c r="GK60" s="197"/>
      <c r="GL60" s="197"/>
      <c r="GM60" s="197"/>
      <c r="GN60" s="197"/>
      <c r="GO60" s="197"/>
      <c r="GP60" s="197"/>
      <c r="GQ60" s="197"/>
      <c r="GR60" s="197"/>
      <c r="GS60" s="197"/>
      <c r="GT60" s="197"/>
      <c r="GU60" s="197"/>
      <c r="GV60" s="197"/>
      <c r="GW60" s="197"/>
      <c r="GX60" s="197"/>
      <c r="GY60" s="197"/>
      <c r="GZ60" s="197"/>
      <c r="HA60" s="197"/>
      <c r="HB60" s="197"/>
      <c r="HC60" s="197"/>
      <c r="HD60" s="197"/>
      <c r="HE60" s="197"/>
      <c r="HF60" s="197"/>
      <c r="HG60" s="197"/>
      <c r="HH60" s="197"/>
      <c r="HI60" s="197"/>
      <c r="HJ60" s="197"/>
      <c r="HK60" s="197"/>
      <c r="HL60" s="197"/>
      <c r="HM60" s="197"/>
      <c r="HN60" s="197"/>
      <c r="HO60" s="197"/>
      <c r="HP60" s="197"/>
      <c r="HQ60" s="197"/>
      <c r="HR60" s="197"/>
      <c r="HS60" s="197"/>
      <c r="HT60" s="197"/>
      <c r="HU60" s="197"/>
      <c r="HV60" s="197"/>
      <c r="HW60" s="197"/>
      <c r="HX60" s="197"/>
      <c r="HY60" s="197"/>
      <c r="HZ60" s="197"/>
      <c r="IA60" s="197"/>
      <c r="IB60" s="197"/>
      <c r="IC60" s="197"/>
      <c r="ID60" s="197"/>
      <c r="IE60" s="197"/>
      <c r="IF60" s="197"/>
      <c r="IG60" s="197"/>
      <c r="IH60" s="197"/>
      <c r="II60" s="197"/>
      <c r="IJ60" s="197"/>
      <c r="IK60" s="197"/>
      <c r="IL60" s="197"/>
      <c r="IM60" s="197"/>
      <c r="IN60" s="197"/>
      <c r="IO60" s="197"/>
      <c r="IP60" s="197"/>
      <c r="IQ60" s="197"/>
      <c r="IR60" s="197"/>
      <c r="IS60" s="197"/>
      <c r="IT60" s="197"/>
      <c r="IU60" s="197"/>
      <c r="IV60" s="197"/>
    </row>
    <row r="61" spans="1:256">
      <c r="B61" s="205"/>
      <c r="D61" s="282"/>
      <c r="F61" s="282"/>
      <c r="H61" s="282"/>
      <c r="J61" s="282"/>
      <c r="BE61" s="206"/>
      <c r="BF61" s="206"/>
      <c r="BG61" s="206"/>
      <c r="BH61" s="206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  <c r="ER61" s="197"/>
      <c r="ES61" s="197"/>
      <c r="ET61" s="197"/>
      <c r="EU61" s="197"/>
      <c r="EV61" s="197"/>
      <c r="EW61" s="197"/>
      <c r="EX61" s="197"/>
      <c r="EY61" s="197"/>
      <c r="EZ61" s="197"/>
      <c r="FA61" s="197"/>
      <c r="FB61" s="197"/>
      <c r="FC61" s="197"/>
      <c r="FD61" s="197"/>
      <c r="FE61" s="197"/>
      <c r="FF61" s="197"/>
      <c r="FG61" s="197"/>
      <c r="FH61" s="197"/>
      <c r="FI61" s="197"/>
      <c r="FJ61" s="197"/>
      <c r="FK61" s="197"/>
      <c r="FL61" s="197"/>
      <c r="FM61" s="197"/>
      <c r="FN61" s="197"/>
      <c r="FO61" s="197"/>
      <c r="FP61" s="197"/>
      <c r="FQ61" s="197"/>
      <c r="FR61" s="197"/>
      <c r="FS61" s="197"/>
      <c r="FT61" s="197"/>
      <c r="FU61" s="197"/>
      <c r="FV61" s="197"/>
      <c r="FW61" s="197"/>
      <c r="FX61" s="197"/>
      <c r="FY61" s="197"/>
      <c r="FZ61" s="197"/>
      <c r="GA61" s="197"/>
      <c r="GB61" s="197"/>
      <c r="GC61" s="197"/>
      <c r="GD61" s="197"/>
      <c r="GE61" s="197"/>
      <c r="GF61" s="197"/>
      <c r="GG61" s="197"/>
      <c r="GH61" s="197"/>
      <c r="GI61" s="197"/>
      <c r="GJ61" s="197"/>
      <c r="GK61" s="197"/>
      <c r="GL61" s="197"/>
      <c r="GM61" s="197"/>
      <c r="GN61" s="197"/>
      <c r="GO61" s="197"/>
      <c r="GP61" s="197"/>
      <c r="GQ61" s="197"/>
      <c r="GR61" s="197"/>
      <c r="GS61" s="197"/>
      <c r="GT61" s="197"/>
      <c r="GU61" s="197"/>
      <c r="GV61" s="197"/>
      <c r="GW61" s="197"/>
      <c r="GX61" s="197"/>
      <c r="GY61" s="197"/>
      <c r="GZ61" s="197"/>
      <c r="HA61" s="197"/>
      <c r="HB61" s="197"/>
      <c r="HC61" s="197"/>
      <c r="HD61" s="197"/>
      <c r="HE61" s="197"/>
      <c r="HF61" s="197"/>
      <c r="HG61" s="197"/>
      <c r="HH61" s="197"/>
      <c r="HI61" s="197"/>
      <c r="HJ61" s="197"/>
      <c r="HK61" s="197"/>
      <c r="HL61" s="197"/>
      <c r="HM61" s="197"/>
      <c r="HN61" s="197"/>
      <c r="HO61" s="197"/>
      <c r="HP61" s="197"/>
      <c r="HQ61" s="197"/>
      <c r="HR61" s="197"/>
      <c r="HS61" s="197"/>
      <c r="HT61" s="197"/>
      <c r="HU61" s="197"/>
      <c r="HV61" s="197"/>
      <c r="HW61" s="197"/>
      <c r="HX61" s="197"/>
      <c r="HY61" s="197"/>
      <c r="HZ61" s="197"/>
      <c r="IA61" s="197"/>
      <c r="IB61" s="197"/>
      <c r="IC61" s="197"/>
      <c r="ID61" s="197"/>
      <c r="IE61" s="197"/>
      <c r="IF61" s="197"/>
      <c r="IG61" s="197"/>
      <c r="IH61" s="197"/>
      <c r="II61" s="197"/>
      <c r="IJ61" s="197"/>
      <c r="IK61" s="197"/>
      <c r="IL61" s="197"/>
      <c r="IM61" s="197"/>
      <c r="IN61" s="197"/>
      <c r="IO61" s="197"/>
      <c r="IP61" s="197"/>
      <c r="IQ61" s="197"/>
      <c r="IR61" s="197"/>
      <c r="IS61" s="197"/>
      <c r="IT61" s="197"/>
      <c r="IU61" s="197"/>
      <c r="IV61" s="197"/>
    </row>
    <row r="62" spans="1:256">
      <c r="B62" s="205"/>
      <c r="F62" s="221"/>
      <c r="H62" s="221"/>
      <c r="J62" s="221"/>
      <c r="BE62" s="206"/>
      <c r="BF62" s="206"/>
      <c r="BG62" s="206"/>
      <c r="BH62" s="206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197"/>
      <c r="ES62" s="197"/>
      <c r="ET62" s="197"/>
      <c r="EU62" s="197"/>
      <c r="EV62" s="197"/>
      <c r="EW62" s="197"/>
      <c r="EX62" s="197"/>
      <c r="EY62" s="197"/>
      <c r="EZ62" s="197"/>
      <c r="FA62" s="197"/>
      <c r="FB62" s="197"/>
      <c r="FC62" s="197"/>
      <c r="FD62" s="197"/>
      <c r="FE62" s="197"/>
      <c r="FF62" s="197"/>
      <c r="FG62" s="197"/>
      <c r="FH62" s="197"/>
      <c r="FI62" s="197"/>
      <c r="FJ62" s="197"/>
      <c r="FK62" s="197"/>
      <c r="FL62" s="197"/>
      <c r="FM62" s="197"/>
      <c r="FN62" s="197"/>
      <c r="FO62" s="197"/>
      <c r="FP62" s="197"/>
      <c r="FQ62" s="197"/>
      <c r="FR62" s="197"/>
      <c r="FS62" s="197"/>
      <c r="FT62" s="197"/>
      <c r="FU62" s="197"/>
      <c r="FV62" s="197"/>
      <c r="FW62" s="197"/>
      <c r="FX62" s="197"/>
      <c r="FY62" s="197"/>
      <c r="FZ62" s="197"/>
      <c r="GA62" s="197"/>
      <c r="GB62" s="197"/>
      <c r="GC62" s="197"/>
      <c r="GD62" s="197"/>
      <c r="GE62" s="197"/>
      <c r="GF62" s="197"/>
      <c r="GG62" s="197"/>
      <c r="GH62" s="197"/>
      <c r="GI62" s="197"/>
      <c r="GJ62" s="197"/>
      <c r="GK62" s="197"/>
      <c r="GL62" s="197"/>
      <c r="GM62" s="197"/>
      <c r="GN62" s="197"/>
      <c r="GO62" s="197"/>
      <c r="GP62" s="197"/>
      <c r="GQ62" s="197"/>
      <c r="GR62" s="197"/>
      <c r="GS62" s="197"/>
      <c r="GT62" s="197"/>
      <c r="GU62" s="197"/>
      <c r="GV62" s="197"/>
      <c r="GW62" s="197"/>
      <c r="GX62" s="197"/>
      <c r="GY62" s="197"/>
      <c r="GZ62" s="197"/>
      <c r="HA62" s="197"/>
      <c r="HB62" s="197"/>
      <c r="HC62" s="197"/>
      <c r="HD62" s="197"/>
      <c r="HE62" s="197"/>
      <c r="HF62" s="197"/>
      <c r="HG62" s="197"/>
      <c r="HH62" s="197"/>
      <c r="HI62" s="197"/>
      <c r="HJ62" s="197"/>
      <c r="HK62" s="197"/>
      <c r="HL62" s="197"/>
      <c r="HM62" s="197"/>
      <c r="HN62" s="197"/>
      <c r="HO62" s="197"/>
      <c r="HP62" s="197"/>
      <c r="HQ62" s="197"/>
      <c r="HR62" s="197"/>
      <c r="HS62" s="197"/>
      <c r="HT62" s="197"/>
      <c r="HU62" s="197"/>
      <c r="HV62" s="197"/>
      <c r="HW62" s="197"/>
      <c r="HX62" s="197"/>
      <c r="HY62" s="197"/>
      <c r="HZ62" s="197"/>
      <c r="IA62" s="197"/>
      <c r="IB62" s="197"/>
      <c r="IC62" s="197"/>
      <c r="ID62" s="197"/>
      <c r="IE62" s="197"/>
      <c r="IF62" s="197"/>
      <c r="IG62" s="197"/>
      <c r="IH62" s="197"/>
      <c r="II62" s="197"/>
      <c r="IJ62" s="197"/>
      <c r="IK62" s="197"/>
      <c r="IL62" s="197"/>
      <c r="IM62" s="197"/>
      <c r="IN62" s="197"/>
      <c r="IO62" s="197"/>
      <c r="IP62" s="197"/>
      <c r="IQ62" s="197"/>
      <c r="IR62" s="197"/>
      <c r="IS62" s="197"/>
      <c r="IT62" s="197"/>
      <c r="IU62" s="197"/>
      <c r="IV62" s="197"/>
    </row>
    <row r="63" spans="1:256">
      <c r="B63" s="205"/>
      <c r="F63" s="221"/>
      <c r="H63" s="221"/>
      <c r="J63" s="221"/>
      <c r="BE63" s="206"/>
      <c r="BF63" s="206"/>
      <c r="BG63" s="206"/>
      <c r="BH63" s="206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  <c r="ER63" s="197"/>
      <c r="ES63" s="197"/>
      <c r="ET63" s="197"/>
      <c r="EU63" s="197"/>
      <c r="EV63" s="197"/>
      <c r="EW63" s="197"/>
      <c r="EX63" s="197"/>
      <c r="EY63" s="197"/>
      <c r="EZ63" s="197"/>
      <c r="FA63" s="197"/>
      <c r="FB63" s="197"/>
      <c r="FC63" s="197"/>
      <c r="FD63" s="197"/>
      <c r="FE63" s="197"/>
      <c r="FF63" s="197"/>
      <c r="FG63" s="197"/>
      <c r="FH63" s="197"/>
      <c r="FI63" s="197"/>
      <c r="FJ63" s="197"/>
      <c r="FK63" s="197"/>
      <c r="FL63" s="197"/>
      <c r="FM63" s="197"/>
      <c r="FN63" s="197"/>
      <c r="FO63" s="197"/>
      <c r="FP63" s="197"/>
      <c r="FQ63" s="197"/>
      <c r="FR63" s="197"/>
      <c r="FS63" s="197"/>
      <c r="FT63" s="197"/>
      <c r="FU63" s="197"/>
      <c r="FV63" s="197"/>
      <c r="FW63" s="197"/>
      <c r="FX63" s="197"/>
      <c r="FY63" s="197"/>
      <c r="FZ63" s="197"/>
      <c r="GA63" s="197"/>
      <c r="GB63" s="197"/>
      <c r="GC63" s="197"/>
      <c r="GD63" s="197"/>
      <c r="GE63" s="197"/>
      <c r="GF63" s="197"/>
      <c r="GG63" s="197"/>
      <c r="GH63" s="197"/>
      <c r="GI63" s="197"/>
      <c r="GJ63" s="197"/>
      <c r="GK63" s="197"/>
      <c r="GL63" s="197"/>
      <c r="GM63" s="197"/>
      <c r="GN63" s="197"/>
      <c r="GO63" s="197"/>
      <c r="GP63" s="197"/>
      <c r="GQ63" s="197"/>
      <c r="GR63" s="197"/>
      <c r="GS63" s="197"/>
      <c r="GT63" s="197"/>
      <c r="GU63" s="197"/>
      <c r="GV63" s="197"/>
      <c r="GW63" s="197"/>
      <c r="GX63" s="197"/>
      <c r="GY63" s="197"/>
      <c r="GZ63" s="197"/>
      <c r="HA63" s="197"/>
      <c r="HB63" s="197"/>
      <c r="HC63" s="197"/>
      <c r="HD63" s="197"/>
      <c r="HE63" s="197"/>
      <c r="HF63" s="197"/>
      <c r="HG63" s="197"/>
      <c r="HH63" s="197"/>
      <c r="HI63" s="197"/>
      <c r="HJ63" s="197"/>
      <c r="HK63" s="197"/>
      <c r="HL63" s="197"/>
      <c r="HM63" s="197"/>
      <c r="HN63" s="197"/>
      <c r="HO63" s="197"/>
      <c r="HP63" s="197"/>
      <c r="HQ63" s="197"/>
      <c r="HR63" s="197"/>
      <c r="HS63" s="197"/>
      <c r="HT63" s="197"/>
      <c r="HU63" s="197"/>
      <c r="HV63" s="197"/>
      <c r="HW63" s="197"/>
      <c r="HX63" s="197"/>
      <c r="HY63" s="197"/>
      <c r="HZ63" s="197"/>
      <c r="IA63" s="197"/>
      <c r="IB63" s="197"/>
      <c r="IC63" s="197"/>
      <c r="ID63" s="197"/>
      <c r="IE63" s="197"/>
      <c r="IF63" s="197"/>
      <c r="IG63" s="197"/>
      <c r="IH63" s="197"/>
      <c r="II63" s="197"/>
      <c r="IJ63" s="197"/>
      <c r="IK63" s="197"/>
      <c r="IL63" s="197"/>
      <c r="IM63" s="197"/>
      <c r="IN63" s="197"/>
      <c r="IO63" s="197"/>
      <c r="IP63" s="197"/>
      <c r="IQ63" s="197"/>
      <c r="IR63" s="197"/>
      <c r="IS63" s="197"/>
      <c r="IT63" s="197"/>
      <c r="IU63" s="197"/>
      <c r="IV63" s="197"/>
    </row>
    <row r="64" spans="1:256">
      <c r="B64" s="205"/>
      <c r="BE64" s="206"/>
      <c r="BF64" s="206"/>
      <c r="BG64" s="206"/>
      <c r="BH64" s="206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  <c r="ER64" s="197"/>
      <c r="ES64" s="197"/>
      <c r="ET64" s="197"/>
      <c r="EU64" s="197"/>
      <c r="EV64" s="197"/>
      <c r="EW64" s="197"/>
      <c r="EX64" s="197"/>
      <c r="EY64" s="197"/>
      <c r="EZ64" s="197"/>
      <c r="FA64" s="197"/>
      <c r="FB64" s="197"/>
      <c r="FC64" s="197"/>
      <c r="FD64" s="197"/>
      <c r="FE64" s="197"/>
      <c r="FF64" s="197"/>
      <c r="FG64" s="197"/>
      <c r="FH64" s="197"/>
      <c r="FI64" s="197"/>
      <c r="FJ64" s="197"/>
      <c r="FK64" s="197"/>
      <c r="FL64" s="197"/>
      <c r="FM64" s="197"/>
      <c r="FN64" s="197"/>
      <c r="FO64" s="197"/>
      <c r="FP64" s="197"/>
      <c r="FQ64" s="197"/>
      <c r="FR64" s="197"/>
      <c r="FS64" s="197"/>
      <c r="FT64" s="197"/>
      <c r="FU64" s="197"/>
      <c r="FV64" s="197"/>
      <c r="FW64" s="197"/>
      <c r="FX64" s="197"/>
      <c r="FY64" s="197"/>
      <c r="FZ64" s="197"/>
      <c r="GA64" s="197"/>
      <c r="GB64" s="197"/>
      <c r="GC64" s="197"/>
      <c r="GD64" s="197"/>
      <c r="GE64" s="197"/>
      <c r="GF64" s="197"/>
      <c r="GG64" s="197"/>
      <c r="GH64" s="197"/>
      <c r="GI64" s="197"/>
      <c r="GJ64" s="197"/>
      <c r="GK64" s="197"/>
      <c r="GL64" s="197"/>
      <c r="GM64" s="197"/>
      <c r="GN64" s="197"/>
      <c r="GO64" s="197"/>
      <c r="GP64" s="197"/>
      <c r="GQ64" s="197"/>
      <c r="GR64" s="197"/>
      <c r="GS64" s="197"/>
      <c r="GT64" s="197"/>
      <c r="GU64" s="197"/>
      <c r="GV64" s="197"/>
      <c r="GW64" s="197"/>
      <c r="GX64" s="197"/>
      <c r="GY64" s="197"/>
      <c r="GZ64" s="197"/>
      <c r="HA64" s="197"/>
      <c r="HB64" s="197"/>
      <c r="HC64" s="197"/>
      <c r="HD64" s="197"/>
      <c r="HE64" s="197"/>
      <c r="HF64" s="197"/>
      <c r="HG64" s="197"/>
      <c r="HH64" s="197"/>
      <c r="HI64" s="197"/>
      <c r="HJ64" s="197"/>
      <c r="HK64" s="197"/>
      <c r="HL64" s="197"/>
      <c r="HM64" s="197"/>
      <c r="HN64" s="197"/>
      <c r="HO64" s="197"/>
      <c r="HP64" s="197"/>
      <c r="HQ64" s="197"/>
      <c r="HR64" s="197"/>
      <c r="HS64" s="197"/>
      <c r="HT64" s="197"/>
      <c r="HU64" s="197"/>
      <c r="HV64" s="197"/>
      <c r="HW64" s="197"/>
      <c r="HX64" s="197"/>
      <c r="HY64" s="197"/>
      <c r="HZ64" s="197"/>
      <c r="IA64" s="197"/>
      <c r="IB64" s="197"/>
      <c r="IC64" s="197"/>
      <c r="ID64" s="197"/>
      <c r="IE64" s="197"/>
      <c r="IF64" s="197"/>
      <c r="IG64" s="197"/>
      <c r="IH64" s="197"/>
      <c r="II64" s="197"/>
      <c r="IJ64" s="197"/>
      <c r="IK64" s="197"/>
      <c r="IL64" s="197"/>
      <c r="IM64" s="197"/>
      <c r="IN64" s="197"/>
      <c r="IO64" s="197"/>
      <c r="IP64" s="197"/>
      <c r="IQ64" s="197"/>
      <c r="IR64" s="197"/>
      <c r="IS64" s="197"/>
      <c r="IT64" s="197"/>
      <c r="IU64" s="197"/>
      <c r="IV64" s="197"/>
    </row>
    <row r="65" spans="1:256">
      <c r="B65" s="205"/>
      <c r="D65" s="221"/>
      <c r="E65" s="237"/>
      <c r="F65" s="221"/>
      <c r="G65" s="237"/>
      <c r="H65" s="221"/>
      <c r="I65" s="237"/>
      <c r="J65" s="221"/>
      <c r="K65" s="237"/>
      <c r="BE65" s="206"/>
      <c r="BF65" s="206"/>
      <c r="BG65" s="206"/>
      <c r="BH65" s="206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  <c r="ER65" s="197"/>
      <c r="ES65" s="197"/>
      <c r="ET65" s="197"/>
      <c r="EU65" s="197"/>
      <c r="EV65" s="197"/>
      <c r="EW65" s="197"/>
      <c r="EX65" s="197"/>
      <c r="EY65" s="197"/>
      <c r="EZ65" s="197"/>
      <c r="FA65" s="197"/>
      <c r="FB65" s="197"/>
      <c r="FC65" s="197"/>
      <c r="FD65" s="197"/>
      <c r="FE65" s="197"/>
      <c r="FF65" s="197"/>
      <c r="FG65" s="197"/>
      <c r="FH65" s="197"/>
      <c r="FI65" s="197"/>
      <c r="FJ65" s="197"/>
      <c r="FK65" s="197"/>
      <c r="FL65" s="197"/>
      <c r="FM65" s="197"/>
      <c r="FN65" s="197"/>
      <c r="FO65" s="197"/>
      <c r="FP65" s="197"/>
      <c r="FQ65" s="197"/>
      <c r="FR65" s="197"/>
      <c r="FS65" s="197"/>
      <c r="FT65" s="197"/>
      <c r="FU65" s="197"/>
      <c r="FV65" s="197"/>
      <c r="FW65" s="197"/>
      <c r="FX65" s="197"/>
      <c r="FY65" s="197"/>
      <c r="FZ65" s="197"/>
      <c r="GA65" s="197"/>
      <c r="GB65" s="197"/>
      <c r="GC65" s="197"/>
      <c r="GD65" s="197"/>
      <c r="GE65" s="197"/>
      <c r="GF65" s="197"/>
      <c r="GG65" s="197"/>
      <c r="GH65" s="197"/>
      <c r="GI65" s="197"/>
      <c r="GJ65" s="197"/>
      <c r="GK65" s="197"/>
      <c r="GL65" s="197"/>
      <c r="GM65" s="197"/>
      <c r="GN65" s="197"/>
      <c r="GO65" s="197"/>
      <c r="GP65" s="197"/>
      <c r="GQ65" s="197"/>
      <c r="GR65" s="197"/>
      <c r="GS65" s="197"/>
      <c r="GT65" s="197"/>
      <c r="GU65" s="197"/>
      <c r="GV65" s="197"/>
      <c r="GW65" s="197"/>
      <c r="GX65" s="197"/>
      <c r="GY65" s="197"/>
      <c r="GZ65" s="197"/>
      <c r="HA65" s="197"/>
      <c r="HB65" s="197"/>
      <c r="HC65" s="197"/>
      <c r="HD65" s="197"/>
      <c r="HE65" s="197"/>
      <c r="HF65" s="197"/>
      <c r="HG65" s="197"/>
      <c r="HH65" s="197"/>
      <c r="HI65" s="197"/>
      <c r="HJ65" s="197"/>
      <c r="HK65" s="197"/>
      <c r="HL65" s="197"/>
      <c r="HM65" s="197"/>
      <c r="HN65" s="197"/>
      <c r="HO65" s="197"/>
      <c r="HP65" s="197"/>
      <c r="HQ65" s="197"/>
      <c r="HR65" s="197"/>
      <c r="HS65" s="197"/>
      <c r="HT65" s="197"/>
      <c r="HU65" s="197"/>
      <c r="HV65" s="197"/>
      <c r="HW65" s="197"/>
      <c r="HX65" s="197"/>
      <c r="HY65" s="197"/>
      <c r="HZ65" s="197"/>
      <c r="IA65" s="197"/>
      <c r="IB65" s="197"/>
      <c r="IC65" s="197"/>
      <c r="ID65" s="197"/>
      <c r="IE65" s="197"/>
      <c r="IF65" s="197"/>
      <c r="IG65" s="197"/>
      <c r="IH65" s="197"/>
      <c r="II65" s="197"/>
      <c r="IJ65" s="197"/>
      <c r="IK65" s="197"/>
      <c r="IL65" s="197"/>
      <c r="IM65" s="197"/>
      <c r="IN65" s="197"/>
      <c r="IO65" s="197"/>
      <c r="IP65" s="197"/>
      <c r="IQ65" s="197"/>
      <c r="IR65" s="197"/>
      <c r="IS65" s="197"/>
      <c r="IT65" s="197"/>
      <c r="IU65" s="197"/>
      <c r="IV65" s="197"/>
    </row>
    <row r="66" spans="1:256">
      <c r="B66" s="205"/>
      <c r="C66" s="205"/>
      <c r="F66" s="221"/>
      <c r="G66" s="211"/>
      <c r="H66" s="221"/>
      <c r="I66" s="211"/>
      <c r="J66" s="221"/>
      <c r="K66" s="211"/>
      <c r="BE66" s="206"/>
      <c r="BF66" s="206"/>
      <c r="BG66" s="206"/>
      <c r="BH66" s="206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  <c r="ER66" s="197"/>
      <c r="ES66" s="197"/>
      <c r="ET66" s="197"/>
      <c r="EU66" s="197"/>
      <c r="EV66" s="197"/>
      <c r="EW66" s="197"/>
      <c r="EX66" s="197"/>
      <c r="EY66" s="197"/>
      <c r="EZ66" s="197"/>
      <c r="FA66" s="197"/>
      <c r="FB66" s="197"/>
      <c r="FC66" s="197"/>
      <c r="FD66" s="197"/>
      <c r="FE66" s="197"/>
      <c r="FF66" s="197"/>
      <c r="FG66" s="197"/>
      <c r="FH66" s="197"/>
      <c r="FI66" s="197"/>
      <c r="FJ66" s="197"/>
      <c r="FK66" s="197"/>
      <c r="FL66" s="197"/>
      <c r="FM66" s="197"/>
      <c r="FN66" s="197"/>
      <c r="FO66" s="197"/>
      <c r="FP66" s="197"/>
      <c r="FQ66" s="197"/>
      <c r="FR66" s="197"/>
      <c r="FS66" s="197"/>
      <c r="FT66" s="197"/>
      <c r="FU66" s="197"/>
      <c r="FV66" s="197"/>
      <c r="FW66" s="197"/>
      <c r="FX66" s="197"/>
      <c r="FY66" s="197"/>
      <c r="FZ66" s="197"/>
      <c r="GA66" s="197"/>
      <c r="GB66" s="197"/>
      <c r="GC66" s="197"/>
      <c r="GD66" s="197"/>
      <c r="GE66" s="197"/>
      <c r="GF66" s="197"/>
      <c r="GG66" s="197"/>
      <c r="GH66" s="197"/>
      <c r="GI66" s="197"/>
      <c r="GJ66" s="197"/>
      <c r="GK66" s="197"/>
      <c r="GL66" s="197"/>
      <c r="GM66" s="197"/>
      <c r="GN66" s="197"/>
      <c r="GO66" s="197"/>
      <c r="GP66" s="197"/>
      <c r="GQ66" s="197"/>
      <c r="GR66" s="197"/>
      <c r="GS66" s="197"/>
      <c r="GT66" s="197"/>
      <c r="GU66" s="197"/>
      <c r="GV66" s="197"/>
      <c r="GW66" s="197"/>
      <c r="GX66" s="197"/>
      <c r="GY66" s="197"/>
      <c r="GZ66" s="197"/>
      <c r="HA66" s="197"/>
      <c r="HB66" s="197"/>
      <c r="HC66" s="197"/>
      <c r="HD66" s="197"/>
      <c r="HE66" s="197"/>
      <c r="HF66" s="197"/>
      <c r="HG66" s="197"/>
      <c r="HH66" s="197"/>
      <c r="HI66" s="197"/>
      <c r="HJ66" s="197"/>
      <c r="HK66" s="197"/>
      <c r="HL66" s="197"/>
      <c r="HM66" s="197"/>
      <c r="HN66" s="197"/>
      <c r="HO66" s="197"/>
      <c r="HP66" s="197"/>
      <c r="HQ66" s="197"/>
      <c r="HR66" s="197"/>
      <c r="HS66" s="197"/>
      <c r="HT66" s="197"/>
      <c r="HU66" s="197"/>
      <c r="HV66" s="197"/>
      <c r="HW66" s="197"/>
      <c r="HX66" s="197"/>
      <c r="HY66" s="197"/>
      <c r="HZ66" s="197"/>
      <c r="IA66" s="197"/>
      <c r="IB66" s="197"/>
      <c r="IC66" s="197"/>
      <c r="ID66" s="197"/>
      <c r="IE66" s="197"/>
      <c r="IF66" s="197"/>
      <c r="IG66" s="197"/>
      <c r="IH66" s="197"/>
      <c r="II66" s="197"/>
      <c r="IJ66" s="197"/>
      <c r="IK66" s="197"/>
      <c r="IL66" s="197"/>
      <c r="IM66" s="197"/>
      <c r="IN66" s="197"/>
      <c r="IO66" s="197"/>
      <c r="IP66" s="197"/>
      <c r="IQ66" s="197"/>
      <c r="IR66" s="197"/>
      <c r="IS66" s="197"/>
      <c r="IT66" s="197"/>
      <c r="IU66" s="197"/>
      <c r="IV66" s="197"/>
    </row>
    <row r="67" spans="1:256">
      <c r="A67" s="197"/>
      <c r="B67" s="205"/>
      <c r="F67" s="221"/>
      <c r="G67" s="211"/>
      <c r="H67" s="221"/>
      <c r="I67" s="211"/>
      <c r="J67" s="221"/>
      <c r="K67" s="211"/>
      <c r="BE67" s="206"/>
      <c r="BF67" s="206"/>
      <c r="BG67" s="206"/>
      <c r="BH67" s="206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  <c r="ER67" s="197"/>
      <c r="ES67" s="197"/>
      <c r="ET67" s="197"/>
      <c r="EU67" s="197"/>
      <c r="EV67" s="197"/>
      <c r="EW67" s="197"/>
      <c r="EX67" s="197"/>
      <c r="EY67" s="197"/>
      <c r="EZ67" s="197"/>
      <c r="FA67" s="197"/>
      <c r="FB67" s="197"/>
      <c r="FC67" s="197"/>
      <c r="FD67" s="197"/>
      <c r="FE67" s="197"/>
      <c r="FF67" s="197"/>
      <c r="FG67" s="197"/>
      <c r="FH67" s="197"/>
      <c r="FI67" s="197"/>
      <c r="FJ67" s="197"/>
      <c r="FK67" s="197"/>
      <c r="FL67" s="197"/>
      <c r="FM67" s="197"/>
      <c r="FN67" s="197"/>
      <c r="FO67" s="197"/>
      <c r="FP67" s="197"/>
      <c r="FQ67" s="197"/>
      <c r="FR67" s="197"/>
      <c r="FS67" s="197"/>
      <c r="FT67" s="197"/>
      <c r="FU67" s="197"/>
      <c r="FV67" s="197"/>
      <c r="FW67" s="197"/>
      <c r="FX67" s="197"/>
      <c r="FY67" s="197"/>
      <c r="FZ67" s="197"/>
      <c r="GA67" s="197"/>
      <c r="GB67" s="197"/>
      <c r="GC67" s="197"/>
      <c r="GD67" s="197"/>
      <c r="GE67" s="197"/>
      <c r="GF67" s="197"/>
      <c r="GG67" s="197"/>
      <c r="GH67" s="197"/>
      <c r="GI67" s="197"/>
      <c r="GJ67" s="197"/>
      <c r="GK67" s="197"/>
      <c r="GL67" s="197"/>
      <c r="GM67" s="197"/>
      <c r="GN67" s="197"/>
      <c r="GO67" s="197"/>
      <c r="GP67" s="197"/>
      <c r="GQ67" s="197"/>
      <c r="GR67" s="197"/>
      <c r="GS67" s="197"/>
      <c r="GT67" s="197"/>
      <c r="GU67" s="197"/>
      <c r="GV67" s="197"/>
      <c r="GW67" s="197"/>
      <c r="GX67" s="197"/>
      <c r="GY67" s="197"/>
      <c r="GZ67" s="197"/>
      <c r="HA67" s="197"/>
      <c r="HB67" s="197"/>
      <c r="HC67" s="197"/>
      <c r="HD67" s="197"/>
      <c r="HE67" s="197"/>
      <c r="HF67" s="197"/>
      <c r="HG67" s="197"/>
      <c r="HH67" s="197"/>
      <c r="HI67" s="197"/>
      <c r="HJ67" s="197"/>
      <c r="HK67" s="197"/>
      <c r="HL67" s="197"/>
      <c r="HM67" s="197"/>
      <c r="HN67" s="197"/>
      <c r="HO67" s="197"/>
      <c r="HP67" s="197"/>
      <c r="HQ67" s="197"/>
      <c r="HR67" s="197"/>
      <c r="HS67" s="197"/>
      <c r="HT67" s="197"/>
      <c r="HU67" s="197"/>
      <c r="HV67" s="197"/>
      <c r="HW67" s="197"/>
      <c r="HX67" s="197"/>
      <c r="HY67" s="197"/>
      <c r="HZ67" s="197"/>
      <c r="IA67" s="197"/>
      <c r="IB67" s="197"/>
      <c r="IC67" s="197"/>
      <c r="ID67" s="197"/>
      <c r="IE67" s="197"/>
      <c r="IF67" s="197"/>
      <c r="IG67" s="197"/>
      <c r="IH67" s="197"/>
      <c r="II67" s="197"/>
      <c r="IJ67" s="197"/>
      <c r="IK67" s="197"/>
      <c r="IL67" s="197"/>
      <c r="IM67" s="197"/>
      <c r="IN67" s="197"/>
      <c r="IO67" s="197"/>
      <c r="IP67" s="197"/>
      <c r="IQ67" s="197"/>
      <c r="IR67" s="197"/>
      <c r="IS67" s="197"/>
      <c r="IT67" s="197"/>
      <c r="IU67" s="197"/>
      <c r="IV67" s="197"/>
    </row>
    <row r="68" spans="1:256">
      <c r="A68" s="197"/>
      <c r="H68" s="211"/>
      <c r="I68" s="237"/>
      <c r="J68" s="211"/>
      <c r="K68" s="237"/>
      <c r="BE68" s="206"/>
      <c r="BF68" s="206"/>
      <c r="BG68" s="206"/>
      <c r="BH68" s="206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  <c r="ER68" s="197"/>
      <c r="ES68" s="197"/>
      <c r="ET68" s="197"/>
      <c r="EU68" s="197"/>
      <c r="EV68" s="197"/>
      <c r="EW68" s="197"/>
      <c r="EX68" s="197"/>
      <c r="EY68" s="197"/>
      <c r="EZ68" s="197"/>
      <c r="FA68" s="197"/>
      <c r="FB68" s="197"/>
      <c r="FC68" s="197"/>
      <c r="FD68" s="197"/>
      <c r="FE68" s="197"/>
      <c r="FF68" s="197"/>
      <c r="FG68" s="197"/>
      <c r="FH68" s="197"/>
      <c r="FI68" s="197"/>
      <c r="FJ68" s="197"/>
      <c r="FK68" s="197"/>
      <c r="FL68" s="197"/>
      <c r="FM68" s="197"/>
      <c r="FN68" s="197"/>
      <c r="FO68" s="197"/>
      <c r="FP68" s="197"/>
      <c r="FQ68" s="197"/>
      <c r="FR68" s="197"/>
      <c r="FS68" s="197"/>
      <c r="FT68" s="197"/>
      <c r="FU68" s="197"/>
      <c r="FV68" s="197"/>
      <c r="FW68" s="197"/>
      <c r="FX68" s="197"/>
      <c r="FY68" s="197"/>
      <c r="FZ68" s="197"/>
      <c r="GA68" s="197"/>
      <c r="GB68" s="197"/>
      <c r="GC68" s="197"/>
      <c r="GD68" s="197"/>
      <c r="GE68" s="197"/>
      <c r="GF68" s="197"/>
      <c r="GG68" s="197"/>
      <c r="GH68" s="197"/>
      <c r="GI68" s="197"/>
      <c r="GJ68" s="197"/>
      <c r="GK68" s="197"/>
      <c r="GL68" s="197"/>
      <c r="GM68" s="197"/>
      <c r="GN68" s="197"/>
      <c r="GO68" s="197"/>
      <c r="GP68" s="197"/>
      <c r="GQ68" s="197"/>
      <c r="GR68" s="197"/>
      <c r="GS68" s="197"/>
      <c r="GT68" s="197"/>
      <c r="GU68" s="197"/>
      <c r="GV68" s="197"/>
      <c r="GW68" s="197"/>
      <c r="GX68" s="197"/>
      <c r="GY68" s="197"/>
      <c r="GZ68" s="197"/>
      <c r="HA68" s="197"/>
      <c r="HB68" s="197"/>
      <c r="HC68" s="197"/>
      <c r="HD68" s="197"/>
      <c r="HE68" s="197"/>
      <c r="HF68" s="197"/>
      <c r="HG68" s="197"/>
      <c r="HH68" s="197"/>
      <c r="HI68" s="197"/>
      <c r="HJ68" s="197"/>
      <c r="HK68" s="197"/>
      <c r="HL68" s="197"/>
      <c r="HM68" s="197"/>
      <c r="HN68" s="197"/>
      <c r="HO68" s="197"/>
      <c r="HP68" s="197"/>
      <c r="HQ68" s="197"/>
      <c r="HR68" s="197"/>
      <c r="HS68" s="197"/>
      <c r="HT68" s="197"/>
      <c r="HU68" s="197"/>
      <c r="HV68" s="197"/>
      <c r="HW68" s="197"/>
      <c r="HX68" s="197"/>
      <c r="HY68" s="197"/>
      <c r="HZ68" s="197"/>
      <c r="IA68" s="197"/>
      <c r="IB68" s="197"/>
      <c r="IC68" s="197"/>
      <c r="ID68" s="197"/>
      <c r="IE68" s="197"/>
      <c r="IF68" s="197"/>
      <c r="IG68" s="197"/>
      <c r="IH68" s="197"/>
      <c r="II68" s="197"/>
      <c r="IJ68" s="197"/>
      <c r="IK68" s="197"/>
      <c r="IL68" s="197"/>
      <c r="IM68" s="197"/>
      <c r="IN68" s="197"/>
      <c r="IO68" s="197"/>
      <c r="IP68" s="197"/>
      <c r="IQ68" s="197"/>
      <c r="IR68" s="197"/>
      <c r="IS68" s="197"/>
      <c r="IT68" s="197"/>
      <c r="IU68" s="197"/>
      <c r="IV68" s="197"/>
    </row>
    <row r="69" spans="1:256">
      <c r="A69" s="197"/>
      <c r="AA69" s="278"/>
      <c r="AB69" s="278"/>
      <c r="AC69" s="278"/>
      <c r="AD69" s="278"/>
      <c r="AE69" s="278"/>
      <c r="BE69" s="206"/>
      <c r="BF69" s="206"/>
      <c r="BG69" s="206"/>
      <c r="BH69" s="206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  <c r="ER69" s="197"/>
      <c r="ES69" s="197"/>
      <c r="ET69" s="197"/>
      <c r="EU69" s="197"/>
      <c r="EV69" s="197"/>
      <c r="EW69" s="197"/>
      <c r="EX69" s="197"/>
      <c r="EY69" s="197"/>
      <c r="EZ69" s="197"/>
      <c r="FA69" s="197"/>
      <c r="FB69" s="197"/>
      <c r="FC69" s="197"/>
      <c r="FD69" s="197"/>
      <c r="FE69" s="197"/>
      <c r="FF69" s="197"/>
      <c r="FG69" s="197"/>
      <c r="FH69" s="197"/>
      <c r="FI69" s="197"/>
      <c r="FJ69" s="197"/>
      <c r="FK69" s="197"/>
      <c r="FL69" s="197"/>
      <c r="FM69" s="197"/>
      <c r="FN69" s="197"/>
      <c r="FO69" s="197"/>
      <c r="FP69" s="197"/>
      <c r="FQ69" s="197"/>
      <c r="FR69" s="197"/>
      <c r="FS69" s="197"/>
      <c r="FT69" s="197"/>
      <c r="FU69" s="197"/>
      <c r="FV69" s="197"/>
      <c r="FW69" s="197"/>
      <c r="FX69" s="197"/>
      <c r="FY69" s="197"/>
      <c r="FZ69" s="197"/>
      <c r="GA69" s="197"/>
      <c r="GB69" s="197"/>
      <c r="GC69" s="197"/>
      <c r="GD69" s="197"/>
      <c r="GE69" s="197"/>
      <c r="GF69" s="197"/>
      <c r="GG69" s="197"/>
      <c r="GH69" s="197"/>
      <c r="GI69" s="197"/>
      <c r="GJ69" s="197"/>
      <c r="GK69" s="197"/>
      <c r="GL69" s="197"/>
      <c r="GM69" s="197"/>
      <c r="GN69" s="197"/>
      <c r="GO69" s="197"/>
      <c r="GP69" s="197"/>
      <c r="GQ69" s="197"/>
      <c r="GR69" s="197"/>
      <c r="GS69" s="197"/>
      <c r="GT69" s="197"/>
      <c r="GU69" s="197"/>
      <c r="GV69" s="197"/>
      <c r="GW69" s="197"/>
      <c r="GX69" s="197"/>
      <c r="GY69" s="197"/>
      <c r="GZ69" s="197"/>
      <c r="HA69" s="197"/>
      <c r="HB69" s="197"/>
      <c r="HC69" s="197"/>
      <c r="HD69" s="197"/>
      <c r="HE69" s="197"/>
      <c r="HF69" s="197"/>
      <c r="HG69" s="197"/>
      <c r="HH69" s="197"/>
      <c r="HI69" s="197"/>
      <c r="HJ69" s="197"/>
      <c r="HK69" s="197"/>
      <c r="HL69" s="197"/>
      <c r="HM69" s="197"/>
      <c r="HN69" s="197"/>
      <c r="HO69" s="197"/>
      <c r="HP69" s="197"/>
      <c r="HQ69" s="197"/>
      <c r="HR69" s="197"/>
      <c r="HS69" s="197"/>
      <c r="HT69" s="197"/>
      <c r="HU69" s="197"/>
      <c r="HV69" s="197"/>
      <c r="HW69" s="197"/>
      <c r="HX69" s="197"/>
      <c r="HY69" s="197"/>
      <c r="HZ69" s="197"/>
      <c r="IA69" s="197"/>
      <c r="IB69" s="197"/>
      <c r="IC69" s="197"/>
      <c r="ID69" s="197"/>
      <c r="IE69" s="197"/>
      <c r="IF69" s="197"/>
      <c r="IG69" s="197"/>
      <c r="IH69" s="197"/>
      <c r="II69" s="197"/>
      <c r="IJ69" s="197"/>
      <c r="IK69" s="197"/>
      <c r="IL69" s="197"/>
      <c r="IM69" s="197"/>
      <c r="IN69" s="197"/>
      <c r="IO69" s="197"/>
      <c r="IP69" s="197"/>
      <c r="IQ69" s="197"/>
      <c r="IR69" s="197"/>
      <c r="IS69" s="197"/>
      <c r="IT69" s="197"/>
      <c r="IU69" s="197"/>
      <c r="IV69" s="197"/>
    </row>
    <row r="70" spans="1:256">
      <c r="A70" s="197"/>
      <c r="AA70" s="278"/>
      <c r="AB70" s="278"/>
      <c r="AC70" s="278"/>
      <c r="AD70" s="278"/>
      <c r="AE70" s="278"/>
      <c r="BE70" s="206"/>
      <c r="BF70" s="206"/>
      <c r="BG70" s="206"/>
      <c r="BH70" s="206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  <c r="EN70" s="197"/>
      <c r="EO70" s="197"/>
      <c r="EP70" s="197"/>
      <c r="EQ70" s="197"/>
      <c r="ER70" s="197"/>
      <c r="ES70" s="197"/>
      <c r="ET70" s="197"/>
      <c r="EU70" s="197"/>
      <c r="EV70" s="197"/>
      <c r="EW70" s="197"/>
      <c r="EX70" s="197"/>
      <c r="EY70" s="197"/>
      <c r="EZ70" s="197"/>
      <c r="FA70" s="197"/>
      <c r="FB70" s="197"/>
      <c r="FC70" s="197"/>
      <c r="FD70" s="197"/>
      <c r="FE70" s="197"/>
      <c r="FF70" s="197"/>
      <c r="FG70" s="197"/>
      <c r="FH70" s="197"/>
      <c r="FI70" s="197"/>
      <c r="FJ70" s="197"/>
      <c r="FK70" s="197"/>
      <c r="FL70" s="197"/>
      <c r="FM70" s="197"/>
      <c r="FN70" s="197"/>
      <c r="FO70" s="197"/>
      <c r="FP70" s="197"/>
      <c r="FQ70" s="197"/>
      <c r="FR70" s="197"/>
      <c r="FS70" s="197"/>
      <c r="FT70" s="197"/>
      <c r="FU70" s="197"/>
      <c r="FV70" s="197"/>
      <c r="FW70" s="197"/>
      <c r="FX70" s="197"/>
      <c r="FY70" s="197"/>
      <c r="FZ70" s="197"/>
      <c r="GA70" s="197"/>
      <c r="GB70" s="197"/>
      <c r="GC70" s="197"/>
      <c r="GD70" s="197"/>
      <c r="GE70" s="197"/>
      <c r="GF70" s="197"/>
      <c r="GG70" s="197"/>
      <c r="GH70" s="197"/>
      <c r="GI70" s="197"/>
      <c r="GJ70" s="197"/>
      <c r="GK70" s="197"/>
      <c r="GL70" s="197"/>
      <c r="GM70" s="197"/>
      <c r="GN70" s="197"/>
      <c r="GO70" s="197"/>
      <c r="GP70" s="197"/>
      <c r="GQ70" s="197"/>
      <c r="GR70" s="197"/>
      <c r="GS70" s="197"/>
      <c r="GT70" s="197"/>
      <c r="GU70" s="197"/>
      <c r="GV70" s="197"/>
      <c r="GW70" s="197"/>
      <c r="GX70" s="197"/>
      <c r="GY70" s="197"/>
      <c r="GZ70" s="197"/>
      <c r="HA70" s="197"/>
      <c r="HB70" s="197"/>
      <c r="HC70" s="197"/>
      <c r="HD70" s="197"/>
      <c r="HE70" s="197"/>
      <c r="HF70" s="197"/>
      <c r="HG70" s="197"/>
      <c r="HH70" s="197"/>
      <c r="HI70" s="197"/>
      <c r="HJ70" s="197"/>
      <c r="HK70" s="197"/>
      <c r="HL70" s="197"/>
      <c r="HM70" s="197"/>
      <c r="HN70" s="197"/>
      <c r="HO70" s="197"/>
      <c r="HP70" s="197"/>
      <c r="HQ70" s="197"/>
      <c r="HR70" s="197"/>
      <c r="HS70" s="197"/>
      <c r="HT70" s="197"/>
      <c r="HU70" s="197"/>
      <c r="HV70" s="197"/>
      <c r="HW70" s="197"/>
      <c r="HX70" s="197"/>
      <c r="HY70" s="197"/>
      <c r="HZ70" s="197"/>
      <c r="IA70" s="197"/>
      <c r="IB70" s="197"/>
      <c r="IC70" s="197"/>
      <c r="ID70" s="197"/>
      <c r="IE70" s="197"/>
      <c r="IF70" s="197"/>
      <c r="IG70" s="197"/>
      <c r="IH70" s="197"/>
      <c r="II70" s="197"/>
      <c r="IJ70" s="197"/>
      <c r="IK70" s="197"/>
      <c r="IL70" s="197"/>
      <c r="IM70" s="197"/>
      <c r="IN70" s="197"/>
      <c r="IO70" s="197"/>
      <c r="IP70" s="197"/>
      <c r="IQ70" s="197"/>
      <c r="IR70" s="197"/>
      <c r="IS70" s="197"/>
      <c r="IT70" s="197"/>
      <c r="IU70" s="197"/>
      <c r="IV70" s="197"/>
    </row>
    <row r="71" spans="1:256">
      <c r="A71" s="197"/>
      <c r="AA71" s="278"/>
      <c r="AB71" s="278"/>
      <c r="AC71" s="278"/>
      <c r="AD71" s="278"/>
      <c r="AE71" s="278"/>
      <c r="BE71" s="206"/>
      <c r="BF71" s="206"/>
      <c r="BG71" s="206"/>
      <c r="BH71" s="206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  <c r="EN71" s="197"/>
      <c r="EO71" s="197"/>
      <c r="EP71" s="197"/>
      <c r="EQ71" s="197"/>
      <c r="ER71" s="197"/>
      <c r="ES71" s="197"/>
      <c r="ET71" s="197"/>
      <c r="EU71" s="197"/>
      <c r="EV71" s="197"/>
      <c r="EW71" s="197"/>
      <c r="EX71" s="197"/>
      <c r="EY71" s="197"/>
      <c r="EZ71" s="197"/>
      <c r="FA71" s="197"/>
      <c r="FB71" s="197"/>
      <c r="FC71" s="197"/>
      <c r="FD71" s="197"/>
      <c r="FE71" s="197"/>
      <c r="FF71" s="197"/>
      <c r="FG71" s="197"/>
      <c r="FH71" s="197"/>
      <c r="FI71" s="197"/>
      <c r="FJ71" s="197"/>
      <c r="FK71" s="197"/>
      <c r="FL71" s="197"/>
      <c r="FM71" s="197"/>
      <c r="FN71" s="197"/>
      <c r="FO71" s="197"/>
      <c r="FP71" s="197"/>
      <c r="FQ71" s="197"/>
      <c r="FR71" s="197"/>
      <c r="FS71" s="197"/>
      <c r="FT71" s="197"/>
      <c r="FU71" s="197"/>
      <c r="FV71" s="197"/>
      <c r="FW71" s="197"/>
      <c r="FX71" s="197"/>
      <c r="FY71" s="197"/>
      <c r="FZ71" s="197"/>
      <c r="GA71" s="197"/>
      <c r="GB71" s="197"/>
      <c r="GC71" s="197"/>
      <c r="GD71" s="197"/>
      <c r="GE71" s="197"/>
      <c r="GF71" s="197"/>
      <c r="GG71" s="197"/>
      <c r="GH71" s="197"/>
      <c r="GI71" s="197"/>
      <c r="GJ71" s="197"/>
      <c r="GK71" s="197"/>
      <c r="GL71" s="197"/>
      <c r="GM71" s="197"/>
      <c r="GN71" s="197"/>
      <c r="GO71" s="197"/>
      <c r="GP71" s="197"/>
      <c r="GQ71" s="197"/>
      <c r="GR71" s="197"/>
      <c r="GS71" s="197"/>
      <c r="GT71" s="197"/>
      <c r="GU71" s="197"/>
      <c r="GV71" s="197"/>
      <c r="GW71" s="197"/>
      <c r="GX71" s="197"/>
      <c r="GY71" s="197"/>
      <c r="GZ71" s="197"/>
      <c r="HA71" s="197"/>
      <c r="HB71" s="197"/>
      <c r="HC71" s="197"/>
      <c r="HD71" s="197"/>
      <c r="HE71" s="197"/>
      <c r="HF71" s="197"/>
      <c r="HG71" s="197"/>
      <c r="HH71" s="197"/>
      <c r="HI71" s="197"/>
      <c r="HJ71" s="197"/>
      <c r="HK71" s="197"/>
      <c r="HL71" s="197"/>
      <c r="HM71" s="197"/>
      <c r="HN71" s="197"/>
      <c r="HO71" s="197"/>
      <c r="HP71" s="197"/>
      <c r="HQ71" s="197"/>
      <c r="HR71" s="197"/>
      <c r="HS71" s="197"/>
      <c r="HT71" s="197"/>
      <c r="HU71" s="197"/>
      <c r="HV71" s="197"/>
      <c r="HW71" s="197"/>
      <c r="HX71" s="197"/>
      <c r="HY71" s="197"/>
      <c r="HZ71" s="197"/>
      <c r="IA71" s="197"/>
      <c r="IB71" s="197"/>
      <c r="IC71" s="197"/>
      <c r="ID71" s="197"/>
      <c r="IE71" s="197"/>
      <c r="IF71" s="197"/>
      <c r="IG71" s="197"/>
      <c r="IH71" s="197"/>
      <c r="II71" s="197"/>
      <c r="IJ71" s="197"/>
      <c r="IK71" s="197"/>
      <c r="IL71" s="197"/>
      <c r="IM71" s="197"/>
      <c r="IN71" s="197"/>
      <c r="IO71" s="197"/>
      <c r="IP71" s="197"/>
      <c r="IQ71" s="197"/>
      <c r="IR71" s="197"/>
      <c r="IS71" s="197"/>
      <c r="IT71" s="197"/>
      <c r="IU71" s="197"/>
      <c r="IV71" s="197"/>
    </row>
    <row r="72" spans="1:256">
      <c r="A72" s="197"/>
      <c r="H72" s="236"/>
      <c r="I72" s="236"/>
      <c r="J72" s="236"/>
      <c r="K72" s="206"/>
      <c r="AA72" s="278"/>
      <c r="AB72" s="278"/>
      <c r="AC72" s="278"/>
      <c r="AD72" s="278"/>
      <c r="AE72" s="278"/>
      <c r="BE72" s="206"/>
      <c r="BF72" s="206"/>
      <c r="BG72" s="206"/>
      <c r="BH72" s="206"/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  <c r="EN72" s="197"/>
      <c r="EO72" s="197"/>
      <c r="EP72" s="197"/>
      <c r="EQ72" s="197"/>
      <c r="ER72" s="197"/>
      <c r="ES72" s="197"/>
      <c r="ET72" s="197"/>
      <c r="EU72" s="197"/>
      <c r="EV72" s="197"/>
      <c r="EW72" s="197"/>
      <c r="EX72" s="197"/>
      <c r="EY72" s="197"/>
      <c r="EZ72" s="197"/>
      <c r="FA72" s="197"/>
      <c r="FB72" s="197"/>
      <c r="FC72" s="197"/>
      <c r="FD72" s="197"/>
      <c r="FE72" s="197"/>
      <c r="FF72" s="197"/>
      <c r="FG72" s="197"/>
      <c r="FH72" s="197"/>
      <c r="FI72" s="197"/>
      <c r="FJ72" s="197"/>
      <c r="FK72" s="197"/>
      <c r="FL72" s="197"/>
      <c r="FM72" s="197"/>
      <c r="FN72" s="197"/>
      <c r="FO72" s="197"/>
      <c r="FP72" s="197"/>
      <c r="FQ72" s="197"/>
      <c r="FR72" s="197"/>
      <c r="FS72" s="197"/>
      <c r="FT72" s="197"/>
      <c r="FU72" s="197"/>
      <c r="FV72" s="197"/>
      <c r="FW72" s="197"/>
      <c r="FX72" s="197"/>
      <c r="FY72" s="197"/>
      <c r="FZ72" s="197"/>
      <c r="GA72" s="197"/>
      <c r="GB72" s="197"/>
      <c r="GC72" s="197"/>
      <c r="GD72" s="197"/>
      <c r="GE72" s="197"/>
      <c r="GF72" s="197"/>
      <c r="GG72" s="197"/>
      <c r="GH72" s="197"/>
      <c r="GI72" s="197"/>
      <c r="GJ72" s="197"/>
      <c r="GK72" s="197"/>
      <c r="GL72" s="197"/>
      <c r="GM72" s="197"/>
      <c r="GN72" s="197"/>
      <c r="GO72" s="197"/>
      <c r="GP72" s="197"/>
      <c r="GQ72" s="197"/>
      <c r="GR72" s="197"/>
      <c r="GS72" s="197"/>
      <c r="GT72" s="197"/>
      <c r="GU72" s="197"/>
      <c r="GV72" s="197"/>
      <c r="GW72" s="197"/>
      <c r="GX72" s="197"/>
      <c r="GY72" s="197"/>
      <c r="GZ72" s="197"/>
      <c r="HA72" s="197"/>
      <c r="HB72" s="197"/>
      <c r="HC72" s="197"/>
      <c r="HD72" s="197"/>
      <c r="HE72" s="197"/>
      <c r="HF72" s="197"/>
      <c r="HG72" s="197"/>
      <c r="HH72" s="197"/>
      <c r="HI72" s="197"/>
      <c r="HJ72" s="197"/>
      <c r="HK72" s="197"/>
      <c r="HL72" s="197"/>
      <c r="HM72" s="197"/>
      <c r="HN72" s="197"/>
      <c r="HO72" s="197"/>
      <c r="HP72" s="197"/>
      <c r="HQ72" s="197"/>
      <c r="HR72" s="197"/>
      <c r="HS72" s="197"/>
      <c r="HT72" s="197"/>
      <c r="HU72" s="197"/>
      <c r="HV72" s="197"/>
      <c r="HW72" s="197"/>
      <c r="HX72" s="197"/>
      <c r="HY72" s="197"/>
      <c r="HZ72" s="197"/>
      <c r="IA72" s="197"/>
      <c r="IB72" s="197"/>
      <c r="IC72" s="197"/>
      <c r="ID72" s="197"/>
      <c r="IE72" s="197"/>
      <c r="IF72" s="197"/>
      <c r="IG72" s="197"/>
      <c r="IH72" s="197"/>
      <c r="II72" s="197"/>
      <c r="IJ72" s="197"/>
      <c r="IK72" s="197"/>
      <c r="IL72" s="197"/>
      <c r="IM72" s="197"/>
      <c r="IN72" s="197"/>
      <c r="IO72" s="197"/>
      <c r="IP72" s="197"/>
      <c r="IQ72" s="197"/>
      <c r="IR72" s="197"/>
      <c r="IS72" s="197"/>
      <c r="IT72" s="197"/>
      <c r="IU72" s="197"/>
      <c r="IV72" s="197"/>
    </row>
    <row r="73" spans="1:256">
      <c r="A73" s="197"/>
      <c r="J73" s="206"/>
      <c r="K73" s="206"/>
      <c r="AA73" s="278"/>
      <c r="AB73" s="278"/>
      <c r="AC73" s="278"/>
      <c r="AD73" s="278"/>
      <c r="AE73" s="278"/>
      <c r="BE73" s="206"/>
      <c r="BF73" s="206"/>
      <c r="BG73" s="206"/>
      <c r="BH73" s="206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  <c r="EN73" s="197"/>
      <c r="EO73" s="197"/>
      <c r="EP73" s="197"/>
      <c r="EQ73" s="197"/>
      <c r="ER73" s="197"/>
      <c r="ES73" s="197"/>
      <c r="ET73" s="197"/>
      <c r="EU73" s="197"/>
      <c r="EV73" s="197"/>
      <c r="EW73" s="197"/>
      <c r="EX73" s="197"/>
      <c r="EY73" s="197"/>
      <c r="EZ73" s="197"/>
      <c r="FA73" s="197"/>
      <c r="FB73" s="197"/>
      <c r="FC73" s="197"/>
      <c r="FD73" s="197"/>
      <c r="FE73" s="197"/>
      <c r="FF73" s="197"/>
      <c r="FG73" s="197"/>
      <c r="FH73" s="197"/>
      <c r="FI73" s="197"/>
      <c r="FJ73" s="197"/>
      <c r="FK73" s="197"/>
      <c r="FL73" s="197"/>
      <c r="FM73" s="197"/>
      <c r="FN73" s="197"/>
      <c r="FO73" s="197"/>
      <c r="FP73" s="197"/>
      <c r="FQ73" s="197"/>
      <c r="FR73" s="197"/>
      <c r="FS73" s="197"/>
      <c r="FT73" s="197"/>
      <c r="FU73" s="197"/>
      <c r="FV73" s="197"/>
      <c r="FW73" s="197"/>
      <c r="FX73" s="197"/>
      <c r="FY73" s="197"/>
      <c r="FZ73" s="197"/>
      <c r="GA73" s="197"/>
      <c r="GB73" s="197"/>
      <c r="GC73" s="197"/>
      <c r="GD73" s="197"/>
      <c r="GE73" s="197"/>
      <c r="GF73" s="197"/>
      <c r="GG73" s="197"/>
      <c r="GH73" s="197"/>
      <c r="GI73" s="197"/>
      <c r="GJ73" s="197"/>
      <c r="GK73" s="197"/>
      <c r="GL73" s="197"/>
      <c r="GM73" s="197"/>
      <c r="GN73" s="197"/>
      <c r="GO73" s="197"/>
      <c r="GP73" s="197"/>
      <c r="GQ73" s="197"/>
      <c r="GR73" s="197"/>
      <c r="GS73" s="197"/>
      <c r="GT73" s="197"/>
      <c r="GU73" s="197"/>
      <c r="GV73" s="197"/>
      <c r="GW73" s="197"/>
      <c r="GX73" s="197"/>
      <c r="GY73" s="197"/>
      <c r="GZ73" s="197"/>
      <c r="HA73" s="197"/>
      <c r="HB73" s="197"/>
      <c r="HC73" s="197"/>
      <c r="HD73" s="197"/>
      <c r="HE73" s="197"/>
      <c r="HF73" s="197"/>
      <c r="HG73" s="197"/>
      <c r="HH73" s="197"/>
      <c r="HI73" s="197"/>
      <c r="HJ73" s="197"/>
      <c r="HK73" s="197"/>
      <c r="HL73" s="197"/>
      <c r="HM73" s="197"/>
      <c r="HN73" s="197"/>
      <c r="HO73" s="197"/>
      <c r="HP73" s="197"/>
      <c r="HQ73" s="197"/>
      <c r="HR73" s="197"/>
      <c r="HS73" s="197"/>
      <c r="HT73" s="197"/>
      <c r="HU73" s="197"/>
      <c r="HV73" s="197"/>
      <c r="HW73" s="197"/>
      <c r="HX73" s="197"/>
      <c r="HY73" s="197"/>
      <c r="HZ73" s="197"/>
      <c r="IA73" s="197"/>
      <c r="IB73" s="197"/>
      <c r="IC73" s="197"/>
      <c r="ID73" s="197"/>
      <c r="IE73" s="197"/>
      <c r="IF73" s="197"/>
      <c r="IG73" s="197"/>
      <c r="IH73" s="197"/>
      <c r="II73" s="197"/>
      <c r="IJ73" s="197"/>
      <c r="IK73" s="197"/>
      <c r="IL73" s="197"/>
      <c r="IM73" s="197"/>
      <c r="IN73" s="197"/>
      <c r="IO73" s="197"/>
      <c r="IP73" s="197"/>
      <c r="IQ73" s="197"/>
      <c r="IR73" s="197"/>
      <c r="IS73" s="197"/>
      <c r="IT73" s="197"/>
      <c r="IU73" s="197"/>
      <c r="IV73" s="197"/>
    </row>
    <row r="74" spans="1:256">
      <c r="A74" s="197"/>
      <c r="J74" s="206"/>
      <c r="K74" s="206"/>
      <c r="AA74" s="278"/>
      <c r="AB74" s="278"/>
      <c r="AC74" s="278"/>
      <c r="AD74" s="278"/>
      <c r="AE74" s="278"/>
      <c r="BB74" s="211"/>
      <c r="BE74" s="206"/>
      <c r="BF74" s="206"/>
      <c r="BG74" s="206"/>
      <c r="BH74" s="206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  <c r="EN74" s="197"/>
      <c r="EO74" s="197"/>
      <c r="EP74" s="197"/>
      <c r="EQ74" s="197"/>
      <c r="ER74" s="197"/>
      <c r="ES74" s="197"/>
      <c r="ET74" s="197"/>
      <c r="EU74" s="197"/>
      <c r="EV74" s="197"/>
      <c r="EW74" s="197"/>
      <c r="EX74" s="197"/>
      <c r="EY74" s="197"/>
      <c r="EZ74" s="197"/>
      <c r="FA74" s="197"/>
      <c r="FB74" s="197"/>
      <c r="FC74" s="197"/>
      <c r="FD74" s="197"/>
      <c r="FE74" s="197"/>
      <c r="FF74" s="197"/>
      <c r="FG74" s="197"/>
      <c r="FH74" s="197"/>
      <c r="FI74" s="197"/>
      <c r="FJ74" s="197"/>
      <c r="FK74" s="197"/>
      <c r="FL74" s="197"/>
      <c r="FM74" s="197"/>
      <c r="FN74" s="197"/>
      <c r="FO74" s="197"/>
      <c r="FP74" s="197"/>
      <c r="FQ74" s="197"/>
      <c r="FR74" s="197"/>
      <c r="FS74" s="197"/>
      <c r="FT74" s="197"/>
      <c r="FU74" s="197"/>
      <c r="FV74" s="197"/>
      <c r="FW74" s="197"/>
      <c r="FX74" s="197"/>
      <c r="FY74" s="197"/>
      <c r="FZ74" s="197"/>
      <c r="GA74" s="197"/>
      <c r="GB74" s="197"/>
      <c r="GC74" s="197"/>
      <c r="GD74" s="197"/>
      <c r="GE74" s="197"/>
      <c r="GF74" s="197"/>
      <c r="GG74" s="197"/>
      <c r="GH74" s="197"/>
      <c r="GI74" s="197"/>
      <c r="GJ74" s="197"/>
      <c r="GK74" s="197"/>
      <c r="GL74" s="197"/>
      <c r="GM74" s="197"/>
      <c r="GN74" s="197"/>
      <c r="GO74" s="197"/>
      <c r="GP74" s="197"/>
      <c r="GQ74" s="197"/>
      <c r="GR74" s="197"/>
      <c r="GS74" s="197"/>
      <c r="GT74" s="197"/>
      <c r="GU74" s="197"/>
      <c r="GV74" s="197"/>
      <c r="GW74" s="197"/>
      <c r="GX74" s="197"/>
      <c r="GY74" s="197"/>
      <c r="GZ74" s="197"/>
      <c r="HA74" s="197"/>
      <c r="HB74" s="197"/>
      <c r="HC74" s="197"/>
      <c r="HD74" s="197"/>
      <c r="HE74" s="197"/>
      <c r="HF74" s="197"/>
      <c r="HG74" s="197"/>
      <c r="HH74" s="197"/>
      <c r="HI74" s="197"/>
      <c r="HJ74" s="197"/>
      <c r="HK74" s="197"/>
      <c r="HL74" s="197"/>
      <c r="HM74" s="197"/>
      <c r="HN74" s="197"/>
      <c r="HO74" s="197"/>
      <c r="HP74" s="197"/>
      <c r="HQ74" s="197"/>
      <c r="HR74" s="197"/>
      <c r="HS74" s="197"/>
      <c r="HT74" s="197"/>
      <c r="HU74" s="197"/>
      <c r="HV74" s="197"/>
      <c r="HW74" s="197"/>
      <c r="HX74" s="197"/>
      <c r="HY74" s="197"/>
      <c r="HZ74" s="197"/>
      <c r="IA74" s="197"/>
      <c r="IB74" s="197"/>
      <c r="IC74" s="197"/>
      <c r="ID74" s="197"/>
      <c r="IE74" s="197"/>
      <c r="IF74" s="197"/>
      <c r="IG74" s="197"/>
      <c r="IH74" s="197"/>
      <c r="II74" s="197"/>
      <c r="IJ74" s="197"/>
      <c r="IK74" s="197"/>
      <c r="IL74" s="197"/>
      <c r="IM74" s="197"/>
      <c r="IN74" s="197"/>
      <c r="IO74" s="197"/>
      <c r="IP74" s="197"/>
      <c r="IQ74" s="197"/>
      <c r="IR74" s="197"/>
      <c r="IS74" s="197"/>
      <c r="IT74" s="197"/>
      <c r="IU74" s="197"/>
      <c r="IV74" s="197"/>
    </row>
    <row r="75" spans="1:256">
      <c r="A75" s="197"/>
      <c r="J75" s="206"/>
      <c r="K75" s="206"/>
      <c r="AA75" s="278"/>
      <c r="AB75" s="278"/>
      <c r="AC75" s="278"/>
      <c r="AD75" s="278"/>
      <c r="AE75" s="278"/>
      <c r="BE75" s="206"/>
      <c r="BF75" s="206"/>
      <c r="BG75" s="206"/>
      <c r="BH75" s="206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  <c r="EN75" s="197"/>
      <c r="EO75" s="197"/>
      <c r="EP75" s="197"/>
      <c r="EQ75" s="197"/>
      <c r="ER75" s="197"/>
      <c r="ES75" s="197"/>
      <c r="ET75" s="197"/>
      <c r="EU75" s="197"/>
      <c r="EV75" s="197"/>
      <c r="EW75" s="197"/>
      <c r="EX75" s="197"/>
      <c r="EY75" s="197"/>
      <c r="EZ75" s="197"/>
      <c r="FA75" s="197"/>
      <c r="FB75" s="197"/>
      <c r="FC75" s="197"/>
      <c r="FD75" s="197"/>
      <c r="FE75" s="197"/>
      <c r="FF75" s="197"/>
      <c r="FG75" s="197"/>
      <c r="FH75" s="197"/>
      <c r="FI75" s="197"/>
      <c r="FJ75" s="197"/>
      <c r="FK75" s="197"/>
      <c r="FL75" s="197"/>
      <c r="FM75" s="197"/>
      <c r="FN75" s="197"/>
      <c r="FO75" s="197"/>
      <c r="FP75" s="197"/>
      <c r="FQ75" s="197"/>
      <c r="FR75" s="197"/>
      <c r="FS75" s="197"/>
      <c r="FT75" s="197"/>
      <c r="FU75" s="197"/>
      <c r="FV75" s="197"/>
      <c r="FW75" s="197"/>
      <c r="FX75" s="197"/>
      <c r="FY75" s="197"/>
      <c r="FZ75" s="197"/>
      <c r="GA75" s="197"/>
      <c r="GB75" s="197"/>
      <c r="GC75" s="197"/>
      <c r="GD75" s="197"/>
      <c r="GE75" s="197"/>
      <c r="GF75" s="197"/>
      <c r="GG75" s="197"/>
      <c r="GH75" s="197"/>
      <c r="GI75" s="197"/>
      <c r="GJ75" s="197"/>
      <c r="GK75" s="197"/>
      <c r="GL75" s="197"/>
      <c r="GM75" s="197"/>
      <c r="GN75" s="197"/>
      <c r="GO75" s="197"/>
      <c r="GP75" s="197"/>
      <c r="GQ75" s="197"/>
      <c r="GR75" s="197"/>
      <c r="GS75" s="197"/>
      <c r="GT75" s="197"/>
      <c r="GU75" s="197"/>
      <c r="GV75" s="197"/>
      <c r="GW75" s="197"/>
      <c r="GX75" s="197"/>
      <c r="GY75" s="197"/>
      <c r="GZ75" s="197"/>
      <c r="HA75" s="197"/>
      <c r="HB75" s="197"/>
      <c r="HC75" s="197"/>
      <c r="HD75" s="197"/>
      <c r="HE75" s="197"/>
      <c r="HF75" s="197"/>
      <c r="HG75" s="197"/>
      <c r="HH75" s="197"/>
      <c r="HI75" s="197"/>
      <c r="HJ75" s="197"/>
      <c r="HK75" s="197"/>
      <c r="HL75" s="197"/>
      <c r="HM75" s="197"/>
      <c r="HN75" s="197"/>
      <c r="HO75" s="197"/>
      <c r="HP75" s="197"/>
      <c r="HQ75" s="197"/>
      <c r="HR75" s="197"/>
      <c r="HS75" s="197"/>
      <c r="HT75" s="197"/>
      <c r="HU75" s="197"/>
      <c r="HV75" s="197"/>
      <c r="HW75" s="197"/>
      <c r="HX75" s="197"/>
      <c r="HY75" s="197"/>
      <c r="HZ75" s="197"/>
      <c r="IA75" s="197"/>
      <c r="IB75" s="197"/>
      <c r="IC75" s="197"/>
      <c r="ID75" s="197"/>
      <c r="IE75" s="197"/>
      <c r="IF75" s="197"/>
      <c r="IG75" s="197"/>
      <c r="IH75" s="197"/>
      <c r="II75" s="197"/>
      <c r="IJ75" s="197"/>
      <c r="IK75" s="197"/>
      <c r="IL75" s="197"/>
      <c r="IM75" s="197"/>
      <c r="IN75" s="197"/>
      <c r="IO75" s="197"/>
      <c r="IP75" s="197"/>
      <c r="IQ75" s="197"/>
      <c r="IR75" s="197"/>
      <c r="IS75" s="197"/>
      <c r="IT75" s="197"/>
      <c r="IU75" s="197"/>
      <c r="IV75" s="197"/>
    </row>
    <row r="76" spans="1:256">
      <c r="A76" s="197"/>
      <c r="J76" s="206"/>
      <c r="K76" s="206"/>
      <c r="AA76" s="278"/>
      <c r="AB76" s="278"/>
      <c r="AC76" s="278"/>
      <c r="AD76" s="278"/>
      <c r="AE76" s="278"/>
      <c r="BE76" s="206"/>
      <c r="BF76" s="206"/>
      <c r="BG76" s="206"/>
      <c r="BH76" s="206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  <c r="ER76" s="197"/>
      <c r="ES76" s="197"/>
      <c r="ET76" s="197"/>
      <c r="EU76" s="197"/>
      <c r="EV76" s="197"/>
      <c r="EW76" s="197"/>
      <c r="EX76" s="197"/>
      <c r="EY76" s="197"/>
      <c r="EZ76" s="197"/>
      <c r="FA76" s="197"/>
      <c r="FB76" s="197"/>
      <c r="FC76" s="197"/>
      <c r="FD76" s="197"/>
      <c r="FE76" s="197"/>
      <c r="FF76" s="197"/>
      <c r="FG76" s="197"/>
      <c r="FH76" s="197"/>
      <c r="FI76" s="197"/>
      <c r="FJ76" s="197"/>
      <c r="FK76" s="197"/>
      <c r="FL76" s="197"/>
      <c r="FM76" s="197"/>
      <c r="FN76" s="197"/>
      <c r="FO76" s="197"/>
      <c r="FP76" s="197"/>
      <c r="FQ76" s="197"/>
      <c r="FR76" s="197"/>
      <c r="FS76" s="197"/>
      <c r="FT76" s="197"/>
      <c r="FU76" s="197"/>
      <c r="FV76" s="197"/>
      <c r="FW76" s="197"/>
      <c r="FX76" s="197"/>
      <c r="FY76" s="197"/>
      <c r="FZ76" s="197"/>
      <c r="GA76" s="197"/>
      <c r="GB76" s="197"/>
      <c r="GC76" s="197"/>
      <c r="GD76" s="197"/>
      <c r="GE76" s="197"/>
      <c r="GF76" s="197"/>
      <c r="GG76" s="197"/>
      <c r="GH76" s="197"/>
      <c r="GI76" s="197"/>
      <c r="GJ76" s="197"/>
      <c r="GK76" s="197"/>
      <c r="GL76" s="197"/>
      <c r="GM76" s="197"/>
      <c r="GN76" s="197"/>
      <c r="GO76" s="197"/>
      <c r="GP76" s="197"/>
      <c r="GQ76" s="197"/>
      <c r="GR76" s="197"/>
      <c r="GS76" s="197"/>
      <c r="GT76" s="197"/>
      <c r="GU76" s="197"/>
      <c r="GV76" s="197"/>
      <c r="GW76" s="197"/>
      <c r="GX76" s="197"/>
      <c r="GY76" s="197"/>
      <c r="GZ76" s="197"/>
      <c r="HA76" s="197"/>
      <c r="HB76" s="197"/>
      <c r="HC76" s="197"/>
      <c r="HD76" s="197"/>
      <c r="HE76" s="197"/>
      <c r="HF76" s="197"/>
      <c r="HG76" s="197"/>
      <c r="HH76" s="197"/>
      <c r="HI76" s="197"/>
      <c r="HJ76" s="197"/>
      <c r="HK76" s="197"/>
      <c r="HL76" s="197"/>
      <c r="HM76" s="197"/>
      <c r="HN76" s="197"/>
      <c r="HO76" s="197"/>
      <c r="HP76" s="197"/>
      <c r="HQ76" s="197"/>
      <c r="HR76" s="197"/>
      <c r="HS76" s="197"/>
      <c r="HT76" s="197"/>
      <c r="HU76" s="197"/>
      <c r="HV76" s="197"/>
      <c r="HW76" s="197"/>
      <c r="HX76" s="197"/>
      <c r="HY76" s="197"/>
      <c r="HZ76" s="197"/>
      <c r="IA76" s="197"/>
      <c r="IB76" s="197"/>
      <c r="IC76" s="197"/>
      <c r="ID76" s="197"/>
      <c r="IE76" s="197"/>
      <c r="IF76" s="197"/>
      <c r="IG76" s="197"/>
      <c r="IH76" s="197"/>
      <c r="II76" s="197"/>
      <c r="IJ76" s="197"/>
      <c r="IK76" s="197"/>
      <c r="IL76" s="197"/>
      <c r="IM76" s="197"/>
      <c r="IN76" s="197"/>
      <c r="IO76" s="197"/>
      <c r="IP76" s="197"/>
      <c r="IQ76" s="197"/>
      <c r="IR76" s="197"/>
      <c r="IS76" s="197"/>
      <c r="IT76" s="197"/>
      <c r="IU76" s="197"/>
      <c r="IV76" s="197"/>
    </row>
    <row r="77" spans="1:256">
      <c r="A77" s="197"/>
      <c r="J77" s="206"/>
      <c r="K77" s="206"/>
      <c r="AA77" s="278"/>
      <c r="AB77" s="278"/>
      <c r="AC77" s="278"/>
      <c r="AD77" s="278"/>
      <c r="AE77" s="278"/>
      <c r="BE77" s="206"/>
      <c r="BF77" s="206"/>
      <c r="BG77" s="206"/>
      <c r="BH77" s="206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  <c r="EN77" s="197"/>
      <c r="EO77" s="197"/>
      <c r="EP77" s="197"/>
      <c r="EQ77" s="197"/>
      <c r="ER77" s="197"/>
      <c r="ES77" s="197"/>
      <c r="ET77" s="197"/>
      <c r="EU77" s="197"/>
      <c r="EV77" s="197"/>
      <c r="EW77" s="197"/>
      <c r="EX77" s="197"/>
      <c r="EY77" s="197"/>
      <c r="EZ77" s="197"/>
      <c r="FA77" s="197"/>
      <c r="FB77" s="197"/>
      <c r="FC77" s="197"/>
      <c r="FD77" s="197"/>
      <c r="FE77" s="197"/>
      <c r="FF77" s="197"/>
      <c r="FG77" s="197"/>
      <c r="FH77" s="197"/>
      <c r="FI77" s="197"/>
      <c r="FJ77" s="197"/>
      <c r="FK77" s="197"/>
      <c r="FL77" s="197"/>
      <c r="FM77" s="197"/>
      <c r="FN77" s="197"/>
      <c r="FO77" s="197"/>
      <c r="FP77" s="197"/>
      <c r="FQ77" s="197"/>
      <c r="FR77" s="197"/>
      <c r="FS77" s="197"/>
      <c r="FT77" s="197"/>
      <c r="FU77" s="197"/>
      <c r="FV77" s="197"/>
      <c r="FW77" s="197"/>
      <c r="FX77" s="197"/>
      <c r="FY77" s="197"/>
      <c r="FZ77" s="197"/>
      <c r="GA77" s="197"/>
      <c r="GB77" s="197"/>
      <c r="GC77" s="197"/>
      <c r="GD77" s="197"/>
      <c r="GE77" s="197"/>
      <c r="GF77" s="197"/>
      <c r="GG77" s="197"/>
      <c r="GH77" s="197"/>
      <c r="GI77" s="197"/>
      <c r="GJ77" s="197"/>
      <c r="GK77" s="197"/>
      <c r="GL77" s="197"/>
      <c r="GM77" s="197"/>
      <c r="GN77" s="197"/>
      <c r="GO77" s="197"/>
      <c r="GP77" s="197"/>
      <c r="GQ77" s="197"/>
      <c r="GR77" s="197"/>
      <c r="GS77" s="197"/>
      <c r="GT77" s="197"/>
      <c r="GU77" s="197"/>
      <c r="GV77" s="197"/>
      <c r="GW77" s="197"/>
      <c r="GX77" s="197"/>
      <c r="GY77" s="197"/>
      <c r="GZ77" s="197"/>
      <c r="HA77" s="197"/>
      <c r="HB77" s="197"/>
      <c r="HC77" s="197"/>
      <c r="HD77" s="197"/>
      <c r="HE77" s="197"/>
      <c r="HF77" s="197"/>
      <c r="HG77" s="197"/>
      <c r="HH77" s="197"/>
      <c r="HI77" s="197"/>
      <c r="HJ77" s="197"/>
      <c r="HK77" s="197"/>
      <c r="HL77" s="197"/>
      <c r="HM77" s="197"/>
      <c r="HN77" s="197"/>
      <c r="HO77" s="197"/>
      <c r="HP77" s="197"/>
      <c r="HQ77" s="197"/>
      <c r="HR77" s="197"/>
      <c r="HS77" s="197"/>
      <c r="HT77" s="197"/>
      <c r="HU77" s="197"/>
      <c r="HV77" s="197"/>
      <c r="HW77" s="197"/>
      <c r="HX77" s="197"/>
      <c r="HY77" s="197"/>
      <c r="HZ77" s="197"/>
      <c r="IA77" s="197"/>
      <c r="IB77" s="197"/>
      <c r="IC77" s="197"/>
      <c r="ID77" s="197"/>
      <c r="IE77" s="197"/>
      <c r="IF77" s="197"/>
      <c r="IG77" s="197"/>
      <c r="IH77" s="197"/>
      <c r="II77" s="197"/>
      <c r="IJ77" s="197"/>
      <c r="IK77" s="197"/>
      <c r="IL77" s="197"/>
      <c r="IM77" s="197"/>
      <c r="IN77" s="197"/>
      <c r="IO77" s="197"/>
      <c r="IP77" s="197"/>
      <c r="IQ77" s="197"/>
      <c r="IR77" s="197"/>
      <c r="IS77" s="197"/>
      <c r="IT77" s="197"/>
      <c r="IU77" s="197"/>
      <c r="IV77" s="197"/>
    </row>
    <row r="78" spans="1:256">
      <c r="A78" s="197"/>
      <c r="J78" s="206"/>
      <c r="K78" s="206"/>
      <c r="AA78" s="278"/>
      <c r="AB78" s="278"/>
      <c r="AC78" s="278"/>
      <c r="AD78" s="278"/>
      <c r="AE78" s="278"/>
      <c r="BE78" s="206"/>
      <c r="BF78" s="206"/>
      <c r="BG78" s="206"/>
      <c r="BH78" s="206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  <c r="EN78" s="197"/>
      <c r="EO78" s="197"/>
      <c r="EP78" s="197"/>
      <c r="EQ78" s="197"/>
      <c r="ER78" s="197"/>
      <c r="ES78" s="197"/>
      <c r="ET78" s="197"/>
      <c r="EU78" s="197"/>
      <c r="EV78" s="197"/>
      <c r="EW78" s="197"/>
      <c r="EX78" s="197"/>
      <c r="EY78" s="197"/>
      <c r="EZ78" s="197"/>
      <c r="FA78" s="197"/>
      <c r="FB78" s="197"/>
      <c r="FC78" s="197"/>
      <c r="FD78" s="197"/>
      <c r="FE78" s="197"/>
      <c r="FF78" s="197"/>
      <c r="FG78" s="197"/>
      <c r="FH78" s="197"/>
      <c r="FI78" s="197"/>
      <c r="FJ78" s="197"/>
      <c r="FK78" s="197"/>
      <c r="FL78" s="197"/>
      <c r="FM78" s="197"/>
      <c r="FN78" s="197"/>
      <c r="FO78" s="197"/>
      <c r="FP78" s="197"/>
      <c r="FQ78" s="197"/>
      <c r="FR78" s="197"/>
      <c r="FS78" s="197"/>
      <c r="FT78" s="197"/>
      <c r="FU78" s="197"/>
      <c r="FV78" s="197"/>
      <c r="FW78" s="197"/>
      <c r="FX78" s="197"/>
      <c r="FY78" s="197"/>
      <c r="FZ78" s="197"/>
      <c r="GA78" s="197"/>
      <c r="GB78" s="197"/>
      <c r="GC78" s="197"/>
      <c r="GD78" s="197"/>
      <c r="GE78" s="197"/>
      <c r="GF78" s="197"/>
      <c r="GG78" s="197"/>
      <c r="GH78" s="197"/>
      <c r="GI78" s="197"/>
      <c r="GJ78" s="197"/>
      <c r="GK78" s="197"/>
      <c r="GL78" s="197"/>
      <c r="GM78" s="197"/>
      <c r="GN78" s="197"/>
      <c r="GO78" s="197"/>
      <c r="GP78" s="197"/>
      <c r="GQ78" s="197"/>
      <c r="GR78" s="197"/>
      <c r="GS78" s="197"/>
      <c r="GT78" s="197"/>
      <c r="GU78" s="197"/>
      <c r="GV78" s="197"/>
      <c r="GW78" s="197"/>
      <c r="GX78" s="197"/>
      <c r="GY78" s="197"/>
      <c r="GZ78" s="197"/>
      <c r="HA78" s="197"/>
      <c r="HB78" s="197"/>
      <c r="HC78" s="197"/>
      <c r="HD78" s="197"/>
      <c r="HE78" s="197"/>
      <c r="HF78" s="197"/>
      <c r="HG78" s="197"/>
      <c r="HH78" s="197"/>
      <c r="HI78" s="197"/>
      <c r="HJ78" s="197"/>
      <c r="HK78" s="197"/>
      <c r="HL78" s="197"/>
      <c r="HM78" s="197"/>
      <c r="HN78" s="197"/>
      <c r="HO78" s="197"/>
      <c r="HP78" s="197"/>
      <c r="HQ78" s="197"/>
      <c r="HR78" s="197"/>
      <c r="HS78" s="197"/>
      <c r="HT78" s="197"/>
      <c r="HU78" s="197"/>
      <c r="HV78" s="197"/>
      <c r="HW78" s="197"/>
      <c r="HX78" s="197"/>
      <c r="HY78" s="197"/>
      <c r="HZ78" s="197"/>
      <c r="IA78" s="197"/>
      <c r="IB78" s="197"/>
      <c r="IC78" s="197"/>
      <c r="ID78" s="197"/>
      <c r="IE78" s="197"/>
      <c r="IF78" s="197"/>
      <c r="IG78" s="197"/>
      <c r="IH78" s="197"/>
      <c r="II78" s="197"/>
      <c r="IJ78" s="197"/>
      <c r="IK78" s="197"/>
      <c r="IL78" s="197"/>
      <c r="IM78" s="197"/>
      <c r="IN78" s="197"/>
      <c r="IO78" s="197"/>
      <c r="IP78" s="197"/>
      <c r="IQ78" s="197"/>
      <c r="IR78" s="197"/>
      <c r="IS78" s="197"/>
      <c r="IT78" s="197"/>
      <c r="IU78" s="197"/>
      <c r="IV78" s="197"/>
    </row>
    <row r="79" spans="1:256">
      <c r="A79" s="197"/>
      <c r="J79" s="206"/>
      <c r="K79" s="206"/>
      <c r="AA79" s="278"/>
      <c r="AB79" s="278"/>
      <c r="AC79" s="278"/>
      <c r="AD79" s="278"/>
      <c r="AE79" s="278"/>
      <c r="BE79" s="206"/>
      <c r="BF79" s="206"/>
      <c r="BG79" s="206"/>
      <c r="BH79" s="206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  <c r="EN79" s="197"/>
      <c r="EO79" s="197"/>
      <c r="EP79" s="197"/>
      <c r="EQ79" s="197"/>
      <c r="ER79" s="197"/>
      <c r="ES79" s="197"/>
      <c r="ET79" s="197"/>
      <c r="EU79" s="197"/>
      <c r="EV79" s="197"/>
      <c r="EW79" s="197"/>
      <c r="EX79" s="197"/>
      <c r="EY79" s="197"/>
      <c r="EZ79" s="197"/>
      <c r="FA79" s="197"/>
      <c r="FB79" s="197"/>
      <c r="FC79" s="197"/>
      <c r="FD79" s="197"/>
      <c r="FE79" s="197"/>
      <c r="FF79" s="197"/>
      <c r="FG79" s="197"/>
      <c r="FH79" s="197"/>
      <c r="FI79" s="197"/>
      <c r="FJ79" s="197"/>
      <c r="FK79" s="197"/>
      <c r="FL79" s="197"/>
      <c r="FM79" s="197"/>
      <c r="FN79" s="197"/>
      <c r="FO79" s="197"/>
      <c r="FP79" s="197"/>
      <c r="FQ79" s="197"/>
      <c r="FR79" s="197"/>
      <c r="FS79" s="197"/>
      <c r="FT79" s="197"/>
      <c r="FU79" s="197"/>
      <c r="FV79" s="197"/>
      <c r="FW79" s="197"/>
      <c r="FX79" s="197"/>
      <c r="FY79" s="197"/>
      <c r="FZ79" s="197"/>
      <c r="GA79" s="197"/>
      <c r="GB79" s="197"/>
      <c r="GC79" s="197"/>
      <c r="GD79" s="197"/>
      <c r="GE79" s="197"/>
      <c r="GF79" s="197"/>
      <c r="GG79" s="197"/>
      <c r="GH79" s="197"/>
      <c r="GI79" s="197"/>
      <c r="GJ79" s="197"/>
      <c r="GK79" s="197"/>
      <c r="GL79" s="197"/>
      <c r="GM79" s="197"/>
      <c r="GN79" s="197"/>
      <c r="GO79" s="197"/>
      <c r="GP79" s="197"/>
      <c r="GQ79" s="197"/>
      <c r="GR79" s="197"/>
      <c r="GS79" s="197"/>
      <c r="GT79" s="197"/>
      <c r="GU79" s="197"/>
      <c r="GV79" s="197"/>
      <c r="GW79" s="197"/>
      <c r="GX79" s="197"/>
      <c r="GY79" s="197"/>
      <c r="GZ79" s="197"/>
      <c r="HA79" s="197"/>
      <c r="HB79" s="197"/>
      <c r="HC79" s="197"/>
      <c r="HD79" s="197"/>
      <c r="HE79" s="197"/>
      <c r="HF79" s="197"/>
      <c r="HG79" s="197"/>
      <c r="HH79" s="197"/>
      <c r="HI79" s="197"/>
      <c r="HJ79" s="197"/>
      <c r="HK79" s="197"/>
      <c r="HL79" s="197"/>
      <c r="HM79" s="197"/>
      <c r="HN79" s="197"/>
      <c r="HO79" s="197"/>
      <c r="HP79" s="197"/>
      <c r="HQ79" s="197"/>
      <c r="HR79" s="197"/>
      <c r="HS79" s="197"/>
      <c r="HT79" s="197"/>
      <c r="HU79" s="197"/>
      <c r="HV79" s="197"/>
      <c r="HW79" s="197"/>
      <c r="HX79" s="197"/>
      <c r="HY79" s="197"/>
      <c r="HZ79" s="197"/>
      <c r="IA79" s="197"/>
      <c r="IB79" s="197"/>
      <c r="IC79" s="197"/>
      <c r="ID79" s="197"/>
      <c r="IE79" s="197"/>
      <c r="IF79" s="197"/>
      <c r="IG79" s="197"/>
      <c r="IH79" s="197"/>
      <c r="II79" s="197"/>
      <c r="IJ79" s="197"/>
      <c r="IK79" s="197"/>
      <c r="IL79" s="197"/>
      <c r="IM79" s="197"/>
      <c r="IN79" s="197"/>
      <c r="IO79" s="197"/>
      <c r="IP79" s="197"/>
      <c r="IQ79" s="197"/>
      <c r="IR79" s="197"/>
      <c r="IS79" s="197"/>
      <c r="IT79" s="197"/>
      <c r="IU79" s="197"/>
      <c r="IV79" s="197"/>
    </row>
    <row r="80" spans="1:256">
      <c r="A80" s="197"/>
      <c r="J80" s="206"/>
      <c r="K80" s="206"/>
      <c r="AA80" s="278"/>
      <c r="AB80" s="278"/>
      <c r="AC80" s="278"/>
      <c r="AD80" s="278"/>
      <c r="AE80" s="278"/>
      <c r="BE80" s="206"/>
      <c r="BF80" s="206"/>
      <c r="BG80" s="206"/>
      <c r="BH80" s="206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  <c r="EN80" s="197"/>
      <c r="EO80" s="197"/>
      <c r="EP80" s="197"/>
      <c r="EQ80" s="197"/>
      <c r="ER80" s="197"/>
      <c r="ES80" s="197"/>
      <c r="ET80" s="197"/>
      <c r="EU80" s="197"/>
      <c r="EV80" s="197"/>
      <c r="EW80" s="197"/>
      <c r="EX80" s="197"/>
      <c r="EY80" s="197"/>
      <c r="EZ80" s="197"/>
      <c r="FA80" s="197"/>
      <c r="FB80" s="197"/>
      <c r="FC80" s="197"/>
      <c r="FD80" s="197"/>
      <c r="FE80" s="197"/>
      <c r="FF80" s="197"/>
      <c r="FG80" s="197"/>
      <c r="FH80" s="197"/>
      <c r="FI80" s="197"/>
      <c r="FJ80" s="197"/>
      <c r="FK80" s="197"/>
      <c r="FL80" s="197"/>
      <c r="FM80" s="197"/>
      <c r="FN80" s="197"/>
      <c r="FO80" s="197"/>
      <c r="FP80" s="197"/>
      <c r="FQ80" s="197"/>
      <c r="FR80" s="197"/>
      <c r="FS80" s="197"/>
      <c r="FT80" s="197"/>
      <c r="FU80" s="197"/>
      <c r="FV80" s="197"/>
      <c r="FW80" s="197"/>
      <c r="FX80" s="197"/>
      <c r="FY80" s="197"/>
      <c r="FZ80" s="197"/>
      <c r="GA80" s="197"/>
      <c r="GB80" s="197"/>
      <c r="GC80" s="197"/>
      <c r="GD80" s="197"/>
      <c r="GE80" s="197"/>
      <c r="GF80" s="197"/>
      <c r="GG80" s="197"/>
      <c r="GH80" s="197"/>
      <c r="GI80" s="197"/>
      <c r="GJ80" s="197"/>
      <c r="GK80" s="197"/>
      <c r="GL80" s="197"/>
      <c r="GM80" s="197"/>
      <c r="GN80" s="197"/>
      <c r="GO80" s="197"/>
      <c r="GP80" s="197"/>
      <c r="GQ80" s="197"/>
      <c r="GR80" s="197"/>
      <c r="GS80" s="197"/>
      <c r="GT80" s="197"/>
      <c r="GU80" s="197"/>
      <c r="GV80" s="197"/>
      <c r="GW80" s="197"/>
      <c r="GX80" s="197"/>
      <c r="GY80" s="197"/>
      <c r="GZ80" s="197"/>
      <c r="HA80" s="197"/>
      <c r="HB80" s="197"/>
      <c r="HC80" s="197"/>
      <c r="HD80" s="197"/>
      <c r="HE80" s="197"/>
      <c r="HF80" s="197"/>
      <c r="HG80" s="197"/>
      <c r="HH80" s="197"/>
      <c r="HI80" s="197"/>
      <c r="HJ80" s="197"/>
      <c r="HK80" s="197"/>
      <c r="HL80" s="197"/>
      <c r="HM80" s="197"/>
      <c r="HN80" s="197"/>
      <c r="HO80" s="197"/>
      <c r="HP80" s="197"/>
      <c r="HQ80" s="197"/>
      <c r="HR80" s="197"/>
      <c r="HS80" s="197"/>
      <c r="HT80" s="197"/>
      <c r="HU80" s="197"/>
      <c r="HV80" s="197"/>
      <c r="HW80" s="197"/>
      <c r="HX80" s="197"/>
      <c r="HY80" s="197"/>
      <c r="HZ80" s="197"/>
      <c r="IA80" s="197"/>
      <c r="IB80" s="197"/>
      <c r="IC80" s="197"/>
      <c r="ID80" s="197"/>
      <c r="IE80" s="197"/>
      <c r="IF80" s="197"/>
      <c r="IG80" s="197"/>
      <c r="IH80" s="197"/>
      <c r="II80" s="197"/>
      <c r="IJ80" s="197"/>
      <c r="IK80" s="197"/>
      <c r="IL80" s="197"/>
      <c r="IM80" s="197"/>
      <c r="IN80" s="197"/>
      <c r="IO80" s="197"/>
      <c r="IP80" s="197"/>
      <c r="IQ80" s="197"/>
      <c r="IR80" s="197"/>
      <c r="IS80" s="197"/>
      <c r="IT80" s="197"/>
      <c r="IU80" s="197"/>
      <c r="IV80" s="197"/>
    </row>
    <row r="81" spans="1:256">
      <c r="A81" s="197"/>
      <c r="J81" s="206"/>
      <c r="K81" s="206"/>
      <c r="AA81" s="278"/>
      <c r="AB81" s="278"/>
      <c r="AC81" s="278"/>
      <c r="AD81" s="278"/>
      <c r="AE81" s="278"/>
      <c r="BE81" s="206"/>
      <c r="BF81" s="206"/>
      <c r="BG81" s="206"/>
      <c r="BH81" s="206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  <c r="EN81" s="197"/>
      <c r="EO81" s="197"/>
      <c r="EP81" s="197"/>
      <c r="EQ81" s="197"/>
      <c r="ER81" s="197"/>
      <c r="ES81" s="197"/>
      <c r="ET81" s="197"/>
      <c r="EU81" s="197"/>
      <c r="EV81" s="197"/>
      <c r="EW81" s="197"/>
      <c r="EX81" s="197"/>
      <c r="EY81" s="197"/>
      <c r="EZ81" s="197"/>
      <c r="FA81" s="197"/>
      <c r="FB81" s="197"/>
      <c r="FC81" s="197"/>
      <c r="FD81" s="197"/>
      <c r="FE81" s="197"/>
      <c r="FF81" s="197"/>
      <c r="FG81" s="197"/>
      <c r="FH81" s="197"/>
      <c r="FI81" s="197"/>
      <c r="FJ81" s="197"/>
      <c r="FK81" s="197"/>
      <c r="FL81" s="197"/>
      <c r="FM81" s="197"/>
      <c r="FN81" s="197"/>
      <c r="FO81" s="197"/>
      <c r="FP81" s="197"/>
      <c r="FQ81" s="197"/>
      <c r="FR81" s="197"/>
      <c r="FS81" s="197"/>
      <c r="FT81" s="197"/>
      <c r="FU81" s="197"/>
      <c r="FV81" s="197"/>
      <c r="FW81" s="197"/>
      <c r="FX81" s="197"/>
      <c r="FY81" s="197"/>
      <c r="FZ81" s="197"/>
      <c r="GA81" s="197"/>
      <c r="GB81" s="197"/>
      <c r="GC81" s="197"/>
      <c r="GD81" s="197"/>
      <c r="GE81" s="197"/>
      <c r="GF81" s="197"/>
      <c r="GG81" s="197"/>
      <c r="GH81" s="197"/>
      <c r="GI81" s="197"/>
      <c r="GJ81" s="197"/>
      <c r="GK81" s="197"/>
      <c r="GL81" s="197"/>
      <c r="GM81" s="197"/>
      <c r="GN81" s="197"/>
      <c r="GO81" s="197"/>
      <c r="GP81" s="197"/>
      <c r="GQ81" s="197"/>
      <c r="GR81" s="197"/>
      <c r="GS81" s="197"/>
      <c r="GT81" s="197"/>
      <c r="GU81" s="197"/>
      <c r="GV81" s="197"/>
      <c r="GW81" s="197"/>
      <c r="GX81" s="197"/>
      <c r="GY81" s="197"/>
      <c r="GZ81" s="197"/>
      <c r="HA81" s="197"/>
      <c r="HB81" s="197"/>
      <c r="HC81" s="197"/>
      <c r="HD81" s="197"/>
      <c r="HE81" s="197"/>
      <c r="HF81" s="197"/>
      <c r="HG81" s="197"/>
      <c r="HH81" s="197"/>
      <c r="HI81" s="197"/>
      <c r="HJ81" s="197"/>
      <c r="HK81" s="197"/>
      <c r="HL81" s="197"/>
      <c r="HM81" s="197"/>
      <c r="HN81" s="197"/>
      <c r="HO81" s="197"/>
      <c r="HP81" s="197"/>
      <c r="HQ81" s="197"/>
      <c r="HR81" s="197"/>
      <c r="HS81" s="197"/>
      <c r="HT81" s="197"/>
      <c r="HU81" s="197"/>
      <c r="HV81" s="197"/>
      <c r="HW81" s="197"/>
      <c r="HX81" s="197"/>
      <c r="HY81" s="197"/>
      <c r="HZ81" s="197"/>
      <c r="IA81" s="197"/>
      <c r="IB81" s="197"/>
      <c r="IC81" s="197"/>
      <c r="ID81" s="197"/>
      <c r="IE81" s="197"/>
      <c r="IF81" s="197"/>
      <c r="IG81" s="197"/>
      <c r="IH81" s="197"/>
      <c r="II81" s="197"/>
      <c r="IJ81" s="197"/>
      <c r="IK81" s="197"/>
      <c r="IL81" s="197"/>
      <c r="IM81" s="197"/>
      <c r="IN81" s="197"/>
      <c r="IO81" s="197"/>
      <c r="IP81" s="197"/>
      <c r="IQ81" s="197"/>
      <c r="IR81" s="197"/>
      <c r="IS81" s="197"/>
      <c r="IT81" s="197"/>
      <c r="IU81" s="197"/>
      <c r="IV81" s="197"/>
    </row>
    <row r="82" spans="1:256">
      <c r="A82" s="197"/>
      <c r="J82" s="206"/>
      <c r="K82" s="206"/>
      <c r="AA82" s="278"/>
      <c r="AB82" s="278"/>
      <c r="AC82" s="278"/>
      <c r="AD82" s="278"/>
      <c r="AE82" s="278"/>
      <c r="BE82" s="206"/>
      <c r="BF82" s="206"/>
      <c r="BG82" s="206"/>
      <c r="BH82" s="206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  <c r="ER82" s="197"/>
      <c r="ES82" s="197"/>
      <c r="ET82" s="197"/>
      <c r="EU82" s="197"/>
      <c r="EV82" s="197"/>
      <c r="EW82" s="197"/>
      <c r="EX82" s="197"/>
      <c r="EY82" s="197"/>
      <c r="EZ82" s="197"/>
      <c r="FA82" s="197"/>
      <c r="FB82" s="197"/>
      <c r="FC82" s="197"/>
      <c r="FD82" s="197"/>
      <c r="FE82" s="197"/>
      <c r="FF82" s="197"/>
      <c r="FG82" s="197"/>
      <c r="FH82" s="197"/>
      <c r="FI82" s="197"/>
      <c r="FJ82" s="197"/>
      <c r="FK82" s="197"/>
      <c r="FL82" s="197"/>
      <c r="FM82" s="197"/>
      <c r="FN82" s="197"/>
      <c r="FO82" s="197"/>
      <c r="FP82" s="197"/>
      <c r="FQ82" s="197"/>
      <c r="FR82" s="197"/>
      <c r="FS82" s="197"/>
      <c r="FT82" s="197"/>
      <c r="FU82" s="197"/>
      <c r="FV82" s="197"/>
      <c r="FW82" s="197"/>
      <c r="FX82" s="197"/>
      <c r="FY82" s="197"/>
      <c r="FZ82" s="197"/>
      <c r="GA82" s="197"/>
      <c r="GB82" s="197"/>
      <c r="GC82" s="197"/>
      <c r="GD82" s="197"/>
      <c r="GE82" s="197"/>
      <c r="GF82" s="197"/>
      <c r="GG82" s="197"/>
      <c r="GH82" s="197"/>
      <c r="GI82" s="197"/>
      <c r="GJ82" s="197"/>
      <c r="GK82" s="197"/>
      <c r="GL82" s="197"/>
      <c r="GM82" s="197"/>
      <c r="GN82" s="197"/>
      <c r="GO82" s="197"/>
      <c r="GP82" s="197"/>
      <c r="GQ82" s="197"/>
      <c r="GR82" s="197"/>
      <c r="GS82" s="197"/>
      <c r="GT82" s="197"/>
      <c r="GU82" s="197"/>
      <c r="GV82" s="197"/>
      <c r="GW82" s="197"/>
      <c r="GX82" s="197"/>
      <c r="GY82" s="197"/>
      <c r="GZ82" s="197"/>
      <c r="HA82" s="197"/>
      <c r="HB82" s="197"/>
      <c r="HC82" s="197"/>
      <c r="HD82" s="197"/>
      <c r="HE82" s="197"/>
      <c r="HF82" s="197"/>
      <c r="HG82" s="197"/>
      <c r="HH82" s="197"/>
      <c r="HI82" s="197"/>
      <c r="HJ82" s="197"/>
      <c r="HK82" s="197"/>
      <c r="HL82" s="197"/>
      <c r="HM82" s="197"/>
      <c r="HN82" s="197"/>
      <c r="HO82" s="197"/>
      <c r="HP82" s="197"/>
      <c r="HQ82" s="197"/>
      <c r="HR82" s="197"/>
      <c r="HS82" s="197"/>
      <c r="HT82" s="197"/>
      <c r="HU82" s="197"/>
      <c r="HV82" s="197"/>
      <c r="HW82" s="197"/>
      <c r="HX82" s="197"/>
      <c r="HY82" s="197"/>
      <c r="HZ82" s="197"/>
      <c r="IA82" s="197"/>
      <c r="IB82" s="197"/>
      <c r="IC82" s="197"/>
      <c r="ID82" s="197"/>
      <c r="IE82" s="197"/>
      <c r="IF82" s="197"/>
      <c r="IG82" s="197"/>
      <c r="IH82" s="197"/>
      <c r="II82" s="197"/>
      <c r="IJ82" s="197"/>
      <c r="IK82" s="197"/>
      <c r="IL82" s="197"/>
      <c r="IM82" s="197"/>
      <c r="IN82" s="197"/>
      <c r="IO82" s="197"/>
      <c r="IP82" s="197"/>
      <c r="IQ82" s="197"/>
      <c r="IR82" s="197"/>
      <c r="IS82" s="197"/>
      <c r="IT82" s="197"/>
      <c r="IU82" s="197"/>
      <c r="IV82" s="197"/>
    </row>
    <row r="83" spans="1:256">
      <c r="A83" s="197"/>
      <c r="B83" s="197"/>
      <c r="C83" s="197"/>
      <c r="D83" s="197"/>
      <c r="E83" s="197"/>
      <c r="F83" s="197"/>
      <c r="G83" s="197"/>
      <c r="H83" s="197"/>
      <c r="I83" s="197"/>
      <c r="J83" s="206"/>
      <c r="K83" s="206"/>
      <c r="AA83" s="278"/>
      <c r="AB83" s="278"/>
      <c r="AC83" s="278"/>
      <c r="AD83" s="278"/>
      <c r="AE83" s="278"/>
      <c r="BE83" s="206"/>
      <c r="BF83" s="206"/>
      <c r="BG83" s="206"/>
      <c r="BH83" s="206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  <c r="EN83" s="197"/>
      <c r="EO83" s="197"/>
      <c r="EP83" s="197"/>
      <c r="EQ83" s="197"/>
      <c r="ER83" s="197"/>
      <c r="ES83" s="197"/>
      <c r="ET83" s="197"/>
      <c r="EU83" s="197"/>
      <c r="EV83" s="197"/>
      <c r="EW83" s="197"/>
      <c r="EX83" s="197"/>
      <c r="EY83" s="197"/>
      <c r="EZ83" s="197"/>
      <c r="FA83" s="197"/>
      <c r="FB83" s="197"/>
      <c r="FC83" s="197"/>
      <c r="FD83" s="197"/>
      <c r="FE83" s="197"/>
      <c r="FF83" s="197"/>
      <c r="FG83" s="197"/>
      <c r="FH83" s="197"/>
      <c r="FI83" s="197"/>
      <c r="FJ83" s="197"/>
      <c r="FK83" s="197"/>
      <c r="FL83" s="197"/>
      <c r="FM83" s="197"/>
      <c r="FN83" s="197"/>
      <c r="FO83" s="197"/>
      <c r="FP83" s="197"/>
      <c r="FQ83" s="197"/>
      <c r="FR83" s="197"/>
      <c r="FS83" s="197"/>
      <c r="FT83" s="197"/>
      <c r="FU83" s="197"/>
      <c r="FV83" s="197"/>
      <c r="FW83" s="197"/>
      <c r="FX83" s="197"/>
      <c r="FY83" s="197"/>
      <c r="FZ83" s="197"/>
      <c r="GA83" s="197"/>
      <c r="GB83" s="197"/>
      <c r="GC83" s="197"/>
      <c r="GD83" s="197"/>
      <c r="GE83" s="197"/>
      <c r="GF83" s="197"/>
      <c r="GG83" s="197"/>
      <c r="GH83" s="197"/>
      <c r="GI83" s="197"/>
      <c r="GJ83" s="197"/>
      <c r="GK83" s="197"/>
      <c r="GL83" s="197"/>
      <c r="GM83" s="197"/>
      <c r="GN83" s="197"/>
      <c r="GO83" s="197"/>
      <c r="GP83" s="197"/>
      <c r="GQ83" s="197"/>
      <c r="GR83" s="197"/>
      <c r="GS83" s="197"/>
      <c r="GT83" s="197"/>
      <c r="GU83" s="197"/>
      <c r="GV83" s="197"/>
      <c r="GW83" s="197"/>
      <c r="GX83" s="197"/>
      <c r="GY83" s="197"/>
      <c r="GZ83" s="197"/>
      <c r="HA83" s="197"/>
      <c r="HB83" s="197"/>
      <c r="HC83" s="197"/>
      <c r="HD83" s="197"/>
      <c r="HE83" s="197"/>
      <c r="HF83" s="197"/>
      <c r="HG83" s="197"/>
      <c r="HH83" s="197"/>
      <c r="HI83" s="197"/>
      <c r="HJ83" s="197"/>
      <c r="HK83" s="197"/>
      <c r="HL83" s="197"/>
      <c r="HM83" s="197"/>
      <c r="HN83" s="197"/>
      <c r="HO83" s="197"/>
      <c r="HP83" s="197"/>
      <c r="HQ83" s="197"/>
      <c r="HR83" s="197"/>
      <c r="HS83" s="197"/>
      <c r="HT83" s="197"/>
      <c r="HU83" s="197"/>
      <c r="HV83" s="197"/>
      <c r="HW83" s="197"/>
      <c r="HX83" s="197"/>
      <c r="HY83" s="197"/>
      <c r="HZ83" s="197"/>
      <c r="IA83" s="197"/>
      <c r="IB83" s="197"/>
      <c r="IC83" s="197"/>
      <c r="ID83" s="197"/>
      <c r="IE83" s="197"/>
      <c r="IF83" s="197"/>
      <c r="IG83" s="197"/>
      <c r="IH83" s="197"/>
      <c r="II83" s="197"/>
      <c r="IJ83" s="197"/>
      <c r="IK83" s="197"/>
      <c r="IL83" s="197"/>
      <c r="IM83" s="197"/>
      <c r="IN83" s="197"/>
      <c r="IO83" s="197"/>
      <c r="IP83" s="197"/>
      <c r="IQ83" s="197"/>
      <c r="IR83" s="197"/>
      <c r="IS83" s="197"/>
      <c r="IT83" s="197"/>
      <c r="IU83" s="197"/>
      <c r="IV83" s="197"/>
    </row>
    <row r="84" spans="1:256">
      <c r="A84" s="197"/>
      <c r="B84" s="197"/>
      <c r="C84" s="197"/>
      <c r="D84" s="197"/>
      <c r="E84" s="197"/>
      <c r="F84" s="197"/>
      <c r="G84" s="197"/>
      <c r="H84" s="197"/>
      <c r="I84" s="197"/>
      <c r="J84" s="206"/>
      <c r="K84" s="206"/>
      <c r="AA84" s="278"/>
      <c r="AB84" s="278"/>
      <c r="AC84" s="278"/>
      <c r="AD84" s="278"/>
      <c r="AE84" s="278"/>
      <c r="BE84" s="206"/>
      <c r="BF84" s="206"/>
      <c r="BG84" s="206"/>
      <c r="BH84" s="206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  <c r="EN84" s="197"/>
      <c r="EO84" s="197"/>
      <c r="EP84" s="197"/>
      <c r="EQ84" s="197"/>
      <c r="ER84" s="197"/>
      <c r="ES84" s="197"/>
      <c r="ET84" s="197"/>
      <c r="EU84" s="197"/>
      <c r="EV84" s="197"/>
      <c r="EW84" s="197"/>
      <c r="EX84" s="197"/>
      <c r="EY84" s="197"/>
      <c r="EZ84" s="197"/>
      <c r="FA84" s="197"/>
      <c r="FB84" s="197"/>
      <c r="FC84" s="197"/>
      <c r="FD84" s="197"/>
      <c r="FE84" s="197"/>
      <c r="FF84" s="197"/>
      <c r="FG84" s="197"/>
      <c r="FH84" s="197"/>
      <c r="FI84" s="197"/>
      <c r="FJ84" s="197"/>
      <c r="FK84" s="197"/>
      <c r="FL84" s="197"/>
      <c r="FM84" s="197"/>
      <c r="FN84" s="197"/>
      <c r="FO84" s="197"/>
      <c r="FP84" s="197"/>
      <c r="FQ84" s="197"/>
      <c r="FR84" s="197"/>
      <c r="FS84" s="197"/>
      <c r="FT84" s="197"/>
      <c r="FU84" s="197"/>
      <c r="FV84" s="197"/>
      <c r="FW84" s="197"/>
      <c r="FX84" s="197"/>
      <c r="FY84" s="197"/>
      <c r="FZ84" s="197"/>
      <c r="GA84" s="197"/>
      <c r="GB84" s="197"/>
      <c r="GC84" s="197"/>
      <c r="GD84" s="197"/>
      <c r="GE84" s="197"/>
      <c r="GF84" s="197"/>
      <c r="GG84" s="197"/>
      <c r="GH84" s="197"/>
      <c r="GI84" s="197"/>
      <c r="GJ84" s="197"/>
      <c r="GK84" s="197"/>
      <c r="GL84" s="197"/>
      <c r="GM84" s="197"/>
      <c r="GN84" s="197"/>
      <c r="GO84" s="197"/>
      <c r="GP84" s="197"/>
      <c r="GQ84" s="197"/>
      <c r="GR84" s="197"/>
      <c r="GS84" s="197"/>
      <c r="GT84" s="197"/>
      <c r="GU84" s="197"/>
      <c r="GV84" s="197"/>
      <c r="GW84" s="197"/>
      <c r="GX84" s="197"/>
      <c r="GY84" s="197"/>
      <c r="GZ84" s="197"/>
      <c r="HA84" s="197"/>
      <c r="HB84" s="197"/>
      <c r="HC84" s="197"/>
      <c r="HD84" s="197"/>
      <c r="HE84" s="197"/>
      <c r="HF84" s="197"/>
      <c r="HG84" s="197"/>
      <c r="HH84" s="197"/>
      <c r="HI84" s="197"/>
      <c r="HJ84" s="197"/>
      <c r="HK84" s="197"/>
      <c r="HL84" s="197"/>
      <c r="HM84" s="197"/>
      <c r="HN84" s="197"/>
      <c r="HO84" s="197"/>
      <c r="HP84" s="197"/>
      <c r="HQ84" s="197"/>
      <c r="HR84" s="197"/>
      <c r="HS84" s="197"/>
      <c r="HT84" s="197"/>
      <c r="HU84" s="197"/>
      <c r="HV84" s="197"/>
      <c r="HW84" s="197"/>
      <c r="HX84" s="197"/>
      <c r="HY84" s="197"/>
      <c r="HZ84" s="197"/>
      <c r="IA84" s="197"/>
      <c r="IB84" s="197"/>
      <c r="IC84" s="197"/>
      <c r="ID84" s="197"/>
      <c r="IE84" s="197"/>
      <c r="IF84" s="197"/>
      <c r="IG84" s="197"/>
      <c r="IH84" s="197"/>
      <c r="II84" s="197"/>
      <c r="IJ84" s="197"/>
      <c r="IK84" s="197"/>
      <c r="IL84" s="197"/>
      <c r="IM84" s="197"/>
      <c r="IN84" s="197"/>
      <c r="IO84" s="197"/>
      <c r="IP84" s="197"/>
      <c r="IQ84" s="197"/>
      <c r="IR84" s="197"/>
      <c r="IS84" s="197"/>
      <c r="IT84" s="197"/>
      <c r="IU84" s="197"/>
      <c r="IV84" s="197"/>
    </row>
    <row r="85" spans="1:256">
      <c r="A85" s="197"/>
      <c r="B85" s="197"/>
      <c r="C85" s="197"/>
      <c r="D85" s="197"/>
      <c r="E85" s="197"/>
      <c r="F85" s="197"/>
      <c r="G85" s="197"/>
      <c r="H85" s="197"/>
      <c r="I85" s="197"/>
      <c r="J85" s="206"/>
      <c r="K85" s="206"/>
      <c r="AA85" s="278"/>
      <c r="AB85" s="278"/>
      <c r="AC85" s="278"/>
      <c r="AD85" s="278"/>
      <c r="AE85" s="278"/>
      <c r="BE85" s="206"/>
      <c r="BF85" s="206"/>
      <c r="BG85" s="206"/>
      <c r="BH85" s="206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S85" s="197"/>
      <c r="BT85" s="197"/>
      <c r="BU85" s="197"/>
      <c r="BV85" s="197"/>
      <c r="BW85" s="197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  <c r="EN85" s="197"/>
      <c r="EO85" s="197"/>
      <c r="EP85" s="197"/>
      <c r="EQ85" s="197"/>
      <c r="ER85" s="197"/>
      <c r="ES85" s="197"/>
      <c r="ET85" s="197"/>
      <c r="EU85" s="197"/>
      <c r="EV85" s="197"/>
      <c r="EW85" s="197"/>
      <c r="EX85" s="197"/>
      <c r="EY85" s="197"/>
      <c r="EZ85" s="197"/>
      <c r="FA85" s="197"/>
      <c r="FB85" s="197"/>
      <c r="FC85" s="197"/>
      <c r="FD85" s="197"/>
      <c r="FE85" s="197"/>
      <c r="FF85" s="197"/>
      <c r="FG85" s="197"/>
      <c r="FH85" s="197"/>
      <c r="FI85" s="197"/>
      <c r="FJ85" s="197"/>
      <c r="FK85" s="197"/>
      <c r="FL85" s="197"/>
      <c r="FM85" s="197"/>
      <c r="FN85" s="197"/>
      <c r="FO85" s="197"/>
      <c r="FP85" s="197"/>
      <c r="FQ85" s="197"/>
      <c r="FR85" s="197"/>
      <c r="FS85" s="197"/>
      <c r="FT85" s="197"/>
      <c r="FU85" s="197"/>
      <c r="FV85" s="197"/>
      <c r="FW85" s="197"/>
      <c r="FX85" s="197"/>
      <c r="FY85" s="197"/>
      <c r="FZ85" s="197"/>
      <c r="GA85" s="197"/>
      <c r="GB85" s="197"/>
      <c r="GC85" s="197"/>
      <c r="GD85" s="197"/>
      <c r="GE85" s="197"/>
      <c r="GF85" s="197"/>
      <c r="GG85" s="197"/>
      <c r="GH85" s="197"/>
      <c r="GI85" s="197"/>
      <c r="GJ85" s="197"/>
      <c r="GK85" s="197"/>
      <c r="GL85" s="197"/>
      <c r="GM85" s="197"/>
      <c r="GN85" s="197"/>
      <c r="GO85" s="197"/>
      <c r="GP85" s="197"/>
      <c r="GQ85" s="197"/>
      <c r="GR85" s="197"/>
      <c r="GS85" s="197"/>
      <c r="GT85" s="197"/>
      <c r="GU85" s="197"/>
      <c r="GV85" s="197"/>
      <c r="GW85" s="197"/>
      <c r="GX85" s="197"/>
      <c r="GY85" s="197"/>
      <c r="GZ85" s="197"/>
      <c r="HA85" s="197"/>
      <c r="HB85" s="197"/>
      <c r="HC85" s="197"/>
      <c r="HD85" s="197"/>
      <c r="HE85" s="197"/>
      <c r="HF85" s="197"/>
      <c r="HG85" s="197"/>
      <c r="HH85" s="197"/>
      <c r="HI85" s="197"/>
      <c r="HJ85" s="197"/>
      <c r="HK85" s="197"/>
      <c r="HL85" s="197"/>
      <c r="HM85" s="197"/>
      <c r="HN85" s="197"/>
      <c r="HO85" s="197"/>
      <c r="HP85" s="197"/>
      <c r="HQ85" s="197"/>
      <c r="HR85" s="197"/>
      <c r="HS85" s="197"/>
      <c r="HT85" s="197"/>
      <c r="HU85" s="197"/>
      <c r="HV85" s="197"/>
      <c r="HW85" s="197"/>
      <c r="HX85" s="197"/>
      <c r="HY85" s="197"/>
      <c r="HZ85" s="197"/>
      <c r="IA85" s="197"/>
      <c r="IB85" s="197"/>
      <c r="IC85" s="197"/>
      <c r="ID85" s="197"/>
      <c r="IE85" s="197"/>
      <c r="IF85" s="197"/>
      <c r="IG85" s="197"/>
      <c r="IH85" s="197"/>
      <c r="II85" s="197"/>
      <c r="IJ85" s="197"/>
      <c r="IK85" s="197"/>
      <c r="IL85" s="197"/>
      <c r="IM85" s="197"/>
      <c r="IN85" s="197"/>
      <c r="IO85" s="197"/>
      <c r="IP85" s="197"/>
      <c r="IQ85" s="197"/>
      <c r="IR85" s="197"/>
      <c r="IS85" s="197"/>
      <c r="IT85" s="197"/>
      <c r="IU85" s="197"/>
      <c r="IV85" s="197"/>
    </row>
    <row r="86" spans="1:256">
      <c r="A86" s="197"/>
      <c r="B86" s="197"/>
      <c r="C86" s="197"/>
      <c r="D86" s="197"/>
      <c r="E86" s="197"/>
      <c r="F86" s="197"/>
      <c r="G86" s="197"/>
      <c r="H86" s="197"/>
      <c r="I86" s="197"/>
      <c r="J86" s="206"/>
      <c r="K86" s="206"/>
      <c r="AA86" s="278"/>
      <c r="AB86" s="278"/>
      <c r="AC86" s="278"/>
      <c r="AD86" s="278"/>
      <c r="AE86" s="278"/>
      <c r="BE86" s="206"/>
      <c r="BF86" s="206"/>
      <c r="BG86" s="206"/>
      <c r="BH86" s="206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  <c r="EN86" s="197"/>
      <c r="EO86" s="197"/>
      <c r="EP86" s="197"/>
      <c r="EQ86" s="197"/>
      <c r="ER86" s="197"/>
      <c r="ES86" s="197"/>
      <c r="ET86" s="197"/>
      <c r="EU86" s="197"/>
      <c r="EV86" s="197"/>
      <c r="EW86" s="197"/>
      <c r="EX86" s="197"/>
      <c r="EY86" s="197"/>
      <c r="EZ86" s="197"/>
      <c r="FA86" s="197"/>
      <c r="FB86" s="197"/>
      <c r="FC86" s="197"/>
      <c r="FD86" s="197"/>
      <c r="FE86" s="197"/>
      <c r="FF86" s="197"/>
      <c r="FG86" s="197"/>
      <c r="FH86" s="197"/>
      <c r="FI86" s="197"/>
      <c r="FJ86" s="197"/>
      <c r="FK86" s="197"/>
      <c r="FL86" s="197"/>
      <c r="FM86" s="197"/>
      <c r="FN86" s="197"/>
      <c r="FO86" s="197"/>
      <c r="FP86" s="197"/>
      <c r="FQ86" s="197"/>
      <c r="FR86" s="197"/>
      <c r="FS86" s="197"/>
      <c r="FT86" s="197"/>
      <c r="FU86" s="197"/>
      <c r="FV86" s="197"/>
      <c r="FW86" s="197"/>
      <c r="FX86" s="197"/>
      <c r="FY86" s="197"/>
      <c r="FZ86" s="197"/>
      <c r="GA86" s="197"/>
      <c r="GB86" s="197"/>
      <c r="GC86" s="197"/>
      <c r="GD86" s="197"/>
      <c r="GE86" s="197"/>
      <c r="GF86" s="197"/>
      <c r="GG86" s="197"/>
      <c r="GH86" s="197"/>
      <c r="GI86" s="197"/>
      <c r="GJ86" s="197"/>
      <c r="GK86" s="197"/>
      <c r="GL86" s="197"/>
      <c r="GM86" s="197"/>
      <c r="GN86" s="197"/>
      <c r="GO86" s="197"/>
      <c r="GP86" s="197"/>
      <c r="GQ86" s="197"/>
      <c r="GR86" s="197"/>
      <c r="GS86" s="197"/>
      <c r="GT86" s="197"/>
      <c r="GU86" s="197"/>
      <c r="GV86" s="197"/>
      <c r="GW86" s="197"/>
      <c r="GX86" s="197"/>
      <c r="GY86" s="197"/>
      <c r="GZ86" s="197"/>
      <c r="HA86" s="197"/>
      <c r="HB86" s="197"/>
      <c r="HC86" s="197"/>
      <c r="HD86" s="197"/>
      <c r="HE86" s="197"/>
      <c r="HF86" s="197"/>
      <c r="HG86" s="197"/>
      <c r="HH86" s="197"/>
      <c r="HI86" s="197"/>
      <c r="HJ86" s="197"/>
      <c r="HK86" s="197"/>
      <c r="HL86" s="197"/>
      <c r="HM86" s="197"/>
      <c r="HN86" s="197"/>
      <c r="HO86" s="197"/>
      <c r="HP86" s="197"/>
      <c r="HQ86" s="197"/>
      <c r="HR86" s="197"/>
      <c r="HS86" s="197"/>
      <c r="HT86" s="197"/>
      <c r="HU86" s="197"/>
      <c r="HV86" s="197"/>
      <c r="HW86" s="197"/>
      <c r="HX86" s="197"/>
      <c r="HY86" s="197"/>
      <c r="HZ86" s="197"/>
      <c r="IA86" s="197"/>
      <c r="IB86" s="197"/>
      <c r="IC86" s="197"/>
      <c r="ID86" s="197"/>
      <c r="IE86" s="197"/>
      <c r="IF86" s="197"/>
      <c r="IG86" s="197"/>
      <c r="IH86" s="197"/>
      <c r="II86" s="197"/>
      <c r="IJ86" s="197"/>
      <c r="IK86" s="197"/>
      <c r="IL86" s="197"/>
      <c r="IM86" s="197"/>
      <c r="IN86" s="197"/>
      <c r="IO86" s="197"/>
      <c r="IP86" s="197"/>
      <c r="IQ86" s="197"/>
      <c r="IR86" s="197"/>
      <c r="IS86" s="197"/>
      <c r="IT86" s="197"/>
      <c r="IU86" s="197"/>
      <c r="IV86" s="197"/>
    </row>
    <row r="87" spans="1:256">
      <c r="A87" s="197"/>
      <c r="B87" s="197"/>
      <c r="C87" s="197"/>
      <c r="D87" s="197"/>
      <c r="E87" s="197"/>
      <c r="F87" s="197"/>
      <c r="G87" s="197"/>
      <c r="H87" s="197"/>
      <c r="I87" s="197"/>
      <c r="J87" s="206"/>
      <c r="K87" s="206"/>
      <c r="AA87" s="278"/>
      <c r="AB87" s="278"/>
      <c r="AC87" s="278"/>
      <c r="AD87" s="278"/>
      <c r="AE87" s="278"/>
      <c r="BE87" s="206"/>
      <c r="BF87" s="206"/>
      <c r="BG87" s="206"/>
      <c r="BH87" s="206"/>
      <c r="BI87" s="197"/>
      <c r="BJ87" s="197"/>
      <c r="BK87" s="197"/>
      <c r="BL87" s="197"/>
      <c r="BM87" s="197"/>
      <c r="BN87" s="197"/>
      <c r="BO87" s="197"/>
      <c r="BP87" s="197"/>
      <c r="BQ87" s="197"/>
      <c r="BR87" s="197"/>
      <c r="BS87" s="197"/>
      <c r="BT87" s="197"/>
      <c r="BU87" s="197"/>
      <c r="BV87" s="197"/>
      <c r="BW87" s="197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  <c r="EN87" s="197"/>
      <c r="EO87" s="197"/>
      <c r="EP87" s="197"/>
      <c r="EQ87" s="197"/>
      <c r="ER87" s="197"/>
      <c r="ES87" s="197"/>
      <c r="ET87" s="197"/>
      <c r="EU87" s="197"/>
      <c r="EV87" s="197"/>
      <c r="EW87" s="197"/>
      <c r="EX87" s="197"/>
      <c r="EY87" s="197"/>
      <c r="EZ87" s="197"/>
      <c r="FA87" s="197"/>
      <c r="FB87" s="197"/>
      <c r="FC87" s="197"/>
      <c r="FD87" s="197"/>
      <c r="FE87" s="197"/>
      <c r="FF87" s="197"/>
      <c r="FG87" s="197"/>
      <c r="FH87" s="197"/>
      <c r="FI87" s="197"/>
      <c r="FJ87" s="197"/>
      <c r="FK87" s="197"/>
      <c r="FL87" s="197"/>
      <c r="FM87" s="197"/>
      <c r="FN87" s="197"/>
      <c r="FO87" s="197"/>
      <c r="FP87" s="197"/>
      <c r="FQ87" s="197"/>
      <c r="FR87" s="197"/>
      <c r="FS87" s="197"/>
      <c r="FT87" s="197"/>
      <c r="FU87" s="197"/>
      <c r="FV87" s="197"/>
      <c r="FW87" s="197"/>
      <c r="FX87" s="197"/>
      <c r="FY87" s="197"/>
      <c r="FZ87" s="197"/>
      <c r="GA87" s="197"/>
      <c r="GB87" s="197"/>
      <c r="GC87" s="197"/>
      <c r="GD87" s="197"/>
      <c r="GE87" s="197"/>
      <c r="GF87" s="197"/>
      <c r="GG87" s="197"/>
      <c r="GH87" s="197"/>
      <c r="GI87" s="197"/>
      <c r="GJ87" s="197"/>
      <c r="GK87" s="197"/>
      <c r="GL87" s="197"/>
      <c r="GM87" s="197"/>
      <c r="GN87" s="197"/>
      <c r="GO87" s="197"/>
      <c r="GP87" s="197"/>
      <c r="GQ87" s="197"/>
      <c r="GR87" s="197"/>
      <c r="GS87" s="197"/>
      <c r="GT87" s="197"/>
      <c r="GU87" s="197"/>
      <c r="GV87" s="197"/>
      <c r="GW87" s="197"/>
      <c r="GX87" s="197"/>
      <c r="GY87" s="197"/>
      <c r="GZ87" s="197"/>
      <c r="HA87" s="197"/>
      <c r="HB87" s="197"/>
      <c r="HC87" s="197"/>
      <c r="HD87" s="197"/>
      <c r="HE87" s="197"/>
      <c r="HF87" s="197"/>
      <c r="HG87" s="197"/>
      <c r="HH87" s="197"/>
      <c r="HI87" s="197"/>
      <c r="HJ87" s="197"/>
      <c r="HK87" s="197"/>
      <c r="HL87" s="197"/>
      <c r="HM87" s="197"/>
      <c r="HN87" s="197"/>
      <c r="HO87" s="197"/>
      <c r="HP87" s="197"/>
      <c r="HQ87" s="197"/>
      <c r="HR87" s="197"/>
      <c r="HS87" s="197"/>
      <c r="HT87" s="197"/>
      <c r="HU87" s="197"/>
      <c r="HV87" s="197"/>
      <c r="HW87" s="197"/>
      <c r="HX87" s="197"/>
      <c r="HY87" s="197"/>
      <c r="HZ87" s="197"/>
      <c r="IA87" s="197"/>
      <c r="IB87" s="197"/>
      <c r="IC87" s="197"/>
      <c r="ID87" s="197"/>
      <c r="IE87" s="197"/>
      <c r="IF87" s="197"/>
      <c r="IG87" s="197"/>
      <c r="IH87" s="197"/>
      <c r="II87" s="197"/>
      <c r="IJ87" s="197"/>
      <c r="IK87" s="197"/>
      <c r="IL87" s="197"/>
      <c r="IM87" s="197"/>
      <c r="IN87" s="197"/>
      <c r="IO87" s="197"/>
      <c r="IP87" s="197"/>
      <c r="IQ87" s="197"/>
      <c r="IR87" s="197"/>
      <c r="IS87" s="197"/>
      <c r="IT87" s="197"/>
      <c r="IU87" s="197"/>
      <c r="IV87" s="197"/>
    </row>
    <row r="88" spans="1:256">
      <c r="A88" s="197"/>
      <c r="B88" s="197"/>
      <c r="C88" s="197"/>
      <c r="D88" s="197"/>
      <c r="E88" s="197"/>
      <c r="F88" s="197"/>
      <c r="G88" s="197"/>
      <c r="H88" s="197"/>
      <c r="I88" s="197"/>
      <c r="J88" s="206"/>
      <c r="K88" s="206"/>
      <c r="AA88" s="278"/>
      <c r="AB88" s="278"/>
      <c r="AC88" s="278"/>
      <c r="AD88" s="278"/>
      <c r="AE88" s="278"/>
      <c r="BE88" s="206"/>
      <c r="BF88" s="206"/>
      <c r="BG88" s="206"/>
      <c r="BH88" s="206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  <c r="EN88" s="197"/>
      <c r="EO88" s="197"/>
      <c r="EP88" s="197"/>
      <c r="EQ88" s="197"/>
      <c r="ER88" s="197"/>
      <c r="ES88" s="197"/>
      <c r="ET88" s="197"/>
      <c r="EU88" s="197"/>
      <c r="EV88" s="197"/>
      <c r="EW88" s="197"/>
      <c r="EX88" s="197"/>
      <c r="EY88" s="197"/>
      <c r="EZ88" s="197"/>
      <c r="FA88" s="197"/>
      <c r="FB88" s="197"/>
      <c r="FC88" s="197"/>
      <c r="FD88" s="197"/>
      <c r="FE88" s="197"/>
      <c r="FF88" s="197"/>
      <c r="FG88" s="197"/>
      <c r="FH88" s="197"/>
      <c r="FI88" s="197"/>
      <c r="FJ88" s="197"/>
      <c r="FK88" s="197"/>
      <c r="FL88" s="197"/>
      <c r="FM88" s="197"/>
      <c r="FN88" s="197"/>
      <c r="FO88" s="197"/>
      <c r="FP88" s="197"/>
      <c r="FQ88" s="197"/>
      <c r="FR88" s="197"/>
      <c r="FS88" s="197"/>
      <c r="FT88" s="197"/>
      <c r="FU88" s="197"/>
      <c r="FV88" s="197"/>
      <c r="FW88" s="197"/>
      <c r="FX88" s="197"/>
      <c r="FY88" s="197"/>
      <c r="FZ88" s="197"/>
      <c r="GA88" s="197"/>
      <c r="GB88" s="197"/>
      <c r="GC88" s="197"/>
      <c r="GD88" s="197"/>
      <c r="GE88" s="197"/>
      <c r="GF88" s="197"/>
      <c r="GG88" s="197"/>
      <c r="GH88" s="197"/>
      <c r="GI88" s="197"/>
      <c r="GJ88" s="197"/>
      <c r="GK88" s="197"/>
      <c r="GL88" s="197"/>
      <c r="GM88" s="197"/>
      <c r="GN88" s="197"/>
      <c r="GO88" s="197"/>
      <c r="GP88" s="197"/>
      <c r="GQ88" s="197"/>
      <c r="GR88" s="197"/>
      <c r="GS88" s="197"/>
      <c r="GT88" s="197"/>
      <c r="GU88" s="197"/>
      <c r="GV88" s="197"/>
      <c r="GW88" s="197"/>
      <c r="GX88" s="197"/>
      <c r="GY88" s="197"/>
      <c r="GZ88" s="197"/>
      <c r="HA88" s="197"/>
      <c r="HB88" s="197"/>
      <c r="HC88" s="197"/>
      <c r="HD88" s="197"/>
      <c r="HE88" s="197"/>
      <c r="HF88" s="197"/>
      <c r="HG88" s="197"/>
      <c r="HH88" s="197"/>
      <c r="HI88" s="197"/>
      <c r="HJ88" s="197"/>
      <c r="HK88" s="197"/>
      <c r="HL88" s="197"/>
      <c r="HM88" s="197"/>
      <c r="HN88" s="197"/>
      <c r="HO88" s="197"/>
      <c r="HP88" s="197"/>
      <c r="HQ88" s="197"/>
      <c r="HR88" s="197"/>
      <c r="HS88" s="197"/>
      <c r="HT88" s="197"/>
      <c r="HU88" s="197"/>
      <c r="HV88" s="197"/>
      <c r="HW88" s="197"/>
      <c r="HX88" s="197"/>
      <c r="HY88" s="197"/>
      <c r="HZ88" s="197"/>
      <c r="IA88" s="197"/>
      <c r="IB88" s="197"/>
      <c r="IC88" s="197"/>
      <c r="ID88" s="197"/>
      <c r="IE88" s="197"/>
      <c r="IF88" s="197"/>
      <c r="IG88" s="197"/>
      <c r="IH88" s="197"/>
      <c r="II88" s="197"/>
      <c r="IJ88" s="197"/>
      <c r="IK88" s="197"/>
      <c r="IL88" s="197"/>
      <c r="IM88" s="197"/>
      <c r="IN88" s="197"/>
      <c r="IO88" s="197"/>
      <c r="IP88" s="197"/>
      <c r="IQ88" s="197"/>
      <c r="IR88" s="197"/>
      <c r="IS88" s="197"/>
      <c r="IT88" s="197"/>
      <c r="IU88" s="197"/>
      <c r="IV88" s="197"/>
    </row>
    <row r="89" spans="1:256">
      <c r="A89" s="197"/>
      <c r="B89" s="197"/>
      <c r="C89" s="197"/>
      <c r="D89" s="197"/>
      <c r="E89" s="197"/>
      <c r="F89" s="197"/>
      <c r="G89" s="197"/>
      <c r="H89" s="197"/>
      <c r="I89" s="197"/>
      <c r="J89" s="206"/>
      <c r="K89" s="206"/>
      <c r="AA89" s="278"/>
      <c r="AB89" s="278"/>
      <c r="AC89" s="278"/>
      <c r="AD89" s="278"/>
      <c r="AE89" s="278"/>
      <c r="BE89" s="206"/>
      <c r="BF89" s="206"/>
      <c r="BG89" s="206"/>
      <c r="BH89" s="206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197"/>
      <c r="BX89" s="197"/>
      <c r="BY89" s="197"/>
      <c r="BZ89" s="197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  <c r="EN89" s="197"/>
      <c r="EO89" s="197"/>
      <c r="EP89" s="197"/>
      <c r="EQ89" s="197"/>
      <c r="ER89" s="197"/>
      <c r="ES89" s="197"/>
      <c r="ET89" s="197"/>
      <c r="EU89" s="197"/>
      <c r="EV89" s="197"/>
      <c r="EW89" s="197"/>
      <c r="EX89" s="197"/>
      <c r="EY89" s="197"/>
      <c r="EZ89" s="197"/>
      <c r="FA89" s="197"/>
      <c r="FB89" s="197"/>
      <c r="FC89" s="197"/>
      <c r="FD89" s="197"/>
      <c r="FE89" s="197"/>
      <c r="FF89" s="197"/>
      <c r="FG89" s="197"/>
      <c r="FH89" s="197"/>
      <c r="FI89" s="197"/>
      <c r="FJ89" s="197"/>
      <c r="FK89" s="197"/>
      <c r="FL89" s="197"/>
      <c r="FM89" s="197"/>
      <c r="FN89" s="197"/>
      <c r="FO89" s="197"/>
      <c r="FP89" s="197"/>
      <c r="FQ89" s="197"/>
      <c r="FR89" s="197"/>
      <c r="FS89" s="197"/>
      <c r="FT89" s="197"/>
      <c r="FU89" s="197"/>
      <c r="FV89" s="197"/>
      <c r="FW89" s="197"/>
      <c r="FX89" s="197"/>
      <c r="FY89" s="197"/>
      <c r="FZ89" s="197"/>
      <c r="GA89" s="197"/>
      <c r="GB89" s="197"/>
      <c r="GC89" s="197"/>
      <c r="GD89" s="197"/>
      <c r="GE89" s="197"/>
      <c r="GF89" s="197"/>
      <c r="GG89" s="197"/>
      <c r="GH89" s="197"/>
      <c r="GI89" s="197"/>
      <c r="GJ89" s="197"/>
      <c r="GK89" s="197"/>
      <c r="GL89" s="197"/>
      <c r="GM89" s="197"/>
      <c r="GN89" s="197"/>
      <c r="GO89" s="197"/>
      <c r="GP89" s="197"/>
      <c r="GQ89" s="197"/>
      <c r="GR89" s="197"/>
      <c r="GS89" s="197"/>
      <c r="GT89" s="197"/>
      <c r="GU89" s="197"/>
      <c r="GV89" s="197"/>
      <c r="GW89" s="197"/>
      <c r="GX89" s="197"/>
      <c r="GY89" s="197"/>
      <c r="GZ89" s="197"/>
      <c r="HA89" s="197"/>
      <c r="HB89" s="197"/>
      <c r="HC89" s="197"/>
      <c r="HD89" s="197"/>
      <c r="HE89" s="197"/>
      <c r="HF89" s="197"/>
      <c r="HG89" s="197"/>
      <c r="HH89" s="197"/>
      <c r="HI89" s="197"/>
      <c r="HJ89" s="197"/>
      <c r="HK89" s="197"/>
      <c r="HL89" s="197"/>
      <c r="HM89" s="197"/>
      <c r="HN89" s="197"/>
      <c r="HO89" s="197"/>
      <c r="HP89" s="197"/>
      <c r="HQ89" s="197"/>
      <c r="HR89" s="197"/>
      <c r="HS89" s="197"/>
      <c r="HT89" s="197"/>
      <c r="HU89" s="197"/>
      <c r="HV89" s="197"/>
      <c r="HW89" s="197"/>
      <c r="HX89" s="197"/>
      <c r="HY89" s="197"/>
      <c r="HZ89" s="197"/>
      <c r="IA89" s="197"/>
      <c r="IB89" s="197"/>
      <c r="IC89" s="197"/>
      <c r="ID89" s="197"/>
      <c r="IE89" s="197"/>
      <c r="IF89" s="197"/>
      <c r="IG89" s="197"/>
      <c r="IH89" s="197"/>
      <c r="II89" s="197"/>
      <c r="IJ89" s="197"/>
      <c r="IK89" s="197"/>
      <c r="IL89" s="197"/>
      <c r="IM89" s="197"/>
      <c r="IN89" s="197"/>
      <c r="IO89" s="197"/>
      <c r="IP89" s="197"/>
      <c r="IQ89" s="197"/>
      <c r="IR89" s="197"/>
      <c r="IS89" s="197"/>
      <c r="IT89" s="197"/>
      <c r="IU89" s="197"/>
      <c r="IV89" s="197"/>
    </row>
    <row r="90" spans="1:256">
      <c r="A90" s="197"/>
      <c r="B90" s="197"/>
      <c r="C90" s="197"/>
      <c r="D90" s="197"/>
      <c r="E90" s="197"/>
      <c r="F90" s="197"/>
      <c r="G90" s="197"/>
      <c r="H90" s="197"/>
      <c r="I90" s="197"/>
      <c r="J90" s="206"/>
      <c r="K90" s="206"/>
      <c r="AA90" s="278"/>
      <c r="BE90" s="206"/>
      <c r="BF90" s="206"/>
      <c r="BG90" s="206"/>
      <c r="BH90" s="206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  <c r="ER90" s="197"/>
      <c r="ES90" s="197"/>
      <c r="ET90" s="197"/>
      <c r="EU90" s="197"/>
      <c r="EV90" s="197"/>
      <c r="EW90" s="197"/>
      <c r="EX90" s="197"/>
      <c r="EY90" s="197"/>
      <c r="EZ90" s="197"/>
      <c r="FA90" s="197"/>
      <c r="FB90" s="197"/>
      <c r="FC90" s="197"/>
      <c r="FD90" s="197"/>
      <c r="FE90" s="197"/>
      <c r="FF90" s="197"/>
      <c r="FG90" s="197"/>
      <c r="FH90" s="197"/>
      <c r="FI90" s="197"/>
      <c r="FJ90" s="197"/>
      <c r="FK90" s="197"/>
      <c r="FL90" s="197"/>
      <c r="FM90" s="197"/>
      <c r="FN90" s="197"/>
      <c r="FO90" s="197"/>
      <c r="FP90" s="197"/>
      <c r="FQ90" s="197"/>
      <c r="FR90" s="197"/>
      <c r="FS90" s="197"/>
      <c r="FT90" s="197"/>
      <c r="FU90" s="197"/>
      <c r="FV90" s="197"/>
      <c r="FW90" s="197"/>
      <c r="FX90" s="197"/>
      <c r="FY90" s="197"/>
      <c r="FZ90" s="197"/>
      <c r="GA90" s="197"/>
      <c r="GB90" s="197"/>
      <c r="GC90" s="197"/>
      <c r="GD90" s="197"/>
      <c r="GE90" s="197"/>
      <c r="GF90" s="197"/>
      <c r="GG90" s="197"/>
      <c r="GH90" s="197"/>
      <c r="GI90" s="197"/>
      <c r="GJ90" s="197"/>
      <c r="GK90" s="197"/>
      <c r="GL90" s="197"/>
      <c r="GM90" s="197"/>
      <c r="GN90" s="197"/>
      <c r="GO90" s="197"/>
      <c r="GP90" s="197"/>
      <c r="GQ90" s="197"/>
      <c r="GR90" s="197"/>
      <c r="GS90" s="197"/>
      <c r="GT90" s="197"/>
      <c r="GU90" s="197"/>
      <c r="GV90" s="197"/>
      <c r="GW90" s="197"/>
      <c r="GX90" s="197"/>
      <c r="GY90" s="197"/>
      <c r="GZ90" s="197"/>
      <c r="HA90" s="197"/>
      <c r="HB90" s="197"/>
      <c r="HC90" s="197"/>
      <c r="HD90" s="197"/>
      <c r="HE90" s="197"/>
      <c r="HF90" s="197"/>
      <c r="HG90" s="197"/>
      <c r="HH90" s="197"/>
      <c r="HI90" s="197"/>
      <c r="HJ90" s="197"/>
      <c r="HK90" s="197"/>
      <c r="HL90" s="197"/>
      <c r="HM90" s="197"/>
      <c r="HN90" s="197"/>
      <c r="HO90" s="197"/>
      <c r="HP90" s="197"/>
      <c r="HQ90" s="197"/>
      <c r="HR90" s="197"/>
      <c r="HS90" s="197"/>
      <c r="HT90" s="197"/>
      <c r="HU90" s="197"/>
      <c r="HV90" s="197"/>
      <c r="HW90" s="197"/>
      <c r="HX90" s="197"/>
      <c r="HY90" s="197"/>
      <c r="HZ90" s="197"/>
      <c r="IA90" s="197"/>
      <c r="IB90" s="197"/>
      <c r="IC90" s="197"/>
      <c r="ID90" s="197"/>
      <c r="IE90" s="197"/>
      <c r="IF90" s="197"/>
      <c r="IG90" s="197"/>
      <c r="IH90" s="197"/>
      <c r="II90" s="197"/>
      <c r="IJ90" s="197"/>
      <c r="IK90" s="197"/>
      <c r="IL90" s="197"/>
      <c r="IM90" s="197"/>
      <c r="IN90" s="197"/>
      <c r="IO90" s="197"/>
      <c r="IP90" s="197"/>
      <c r="IQ90" s="197"/>
      <c r="IR90" s="197"/>
      <c r="IS90" s="197"/>
      <c r="IT90" s="197"/>
      <c r="IU90" s="197"/>
      <c r="IV90" s="197"/>
    </row>
    <row r="91" spans="1:256">
      <c r="A91" s="197"/>
      <c r="B91" s="197"/>
      <c r="C91" s="197"/>
      <c r="D91" s="197"/>
      <c r="E91" s="197"/>
      <c r="F91" s="197"/>
      <c r="G91" s="197"/>
      <c r="H91" s="197"/>
      <c r="I91" s="197"/>
      <c r="J91" s="206"/>
      <c r="K91" s="206"/>
      <c r="AA91" s="278"/>
      <c r="BE91" s="206"/>
      <c r="BF91" s="206"/>
      <c r="BG91" s="206"/>
      <c r="BH91" s="206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  <c r="ER91" s="197"/>
      <c r="ES91" s="197"/>
      <c r="ET91" s="197"/>
      <c r="EU91" s="197"/>
      <c r="EV91" s="197"/>
      <c r="EW91" s="197"/>
      <c r="EX91" s="197"/>
      <c r="EY91" s="197"/>
      <c r="EZ91" s="197"/>
      <c r="FA91" s="197"/>
      <c r="FB91" s="197"/>
      <c r="FC91" s="197"/>
      <c r="FD91" s="197"/>
      <c r="FE91" s="197"/>
      <c r="FF91" s="197"/>
      <c r="FG91" s="197"/>
      <c r="FH91" s="197"/>
      <c r="FI91" s="197"/>
      <c r="FJ91" s="197"/>
      <c r="FK91" s="197"/>
      <c r="FL91" s="197"/>
      <c r="FM91" s="197"/>
      <c r="FN91" s="197"/>
      <c r="FO91" s="197"/>
      <c r="FP91" s="197"/>
      <c r="FQ91" s="197"/>
      <c r="FR91" s="197"/>
      <c r="FS91" s="197"/>
      <c r="FT91" s="197"/>
      <c r="FU91" s="197"/>
      <c r="FV91" s="197"/>
      <c r="FW91" s="197"/>
      <c r="FX91" s="197"/>
      <c r="FY91" s="197"/>
      <c r="FZ91" s="197"/>
      <c r="GA91" s="197"/>
      <c r="GB91" s="197"/>
      <c r="GC91" s="197"/>
      <c r="GD91" s="197"/>
      <c r="GE91" s="197"/>
      <c r="GF91" s="197"/>
      <c r="GG91" s="197"/>
      <c r="GH91" s="197"/>
      <c r="GI91" s="197"/>
      <c r="GJ91" s="197"/>
      <c r="GK91" s="197"/>
      <c r="GL91" s="197"/>
      <c r="GM91" s="197"/>
      <c r="GN91" s="197"/>
      <c r="GO91" s="197"/>
      <c r="GP91" s="197"/>
      <c r="GQ91" s="197"/>
      <c r="GR91" s="197"/>
      <c r="GS91" s="197"/>
      <c r="GT91" s="197"/>
      <c r="GU91" s="197"/>
      <c r="GV91" s="197"/>
      <c r="GW91" s="197"/>
      <c r="GX91" s="197"/>
      <c r="GY91" s="197"/>
      <c r="GZ91" s="197"/>
      <c r="HA91" s="197"/>
      <c r="HB91" s="197"/>
      <c r="HC91" s="197"/>
      <c r="HD91" s="197"/>
      <c r="HE91" s="197"/>
      <c r="HF91" s="197"/>
      <c r="HG91" s="197"/>
      <c r="HH91" s="197"/>
      <c r="HI91" s="197"/>
      <c r="HJ91" s="197"/>
      <c r="HK91" s="197"/>
      <c r="HL91" s="197"/>
      <c r="HM91" s="197"/>
      <c r="HN91" s="197"/>
      <c r="HO91" s="197"/>
      <c r="HP91" s="197"/>
      <c r="HQ91" s="197"/>
      <c r="HR91" s="197"/>
      <c r="HS91" s="197"/>
      <c r="HT91" s="197"/>
      <c r="HU91" s="197"/>
      <c r="HV91" s="197"/>
      <c r="HW91" s="197"/>
      <c r="HX91" s="197"/>
      <c r="HY91" s="197"/>
      <c r="HZ91" s="197"/>
      <c r="IA91" s="197"/>
      <c r="IB91" s="197"/>
      <c r="IC91" s="197"/>
      <c r="ID91" s="197"/>
      <c r="IE91" s="197"/>
      <c r="IF91" s="197"/>
      <c r="IG91" s="197"/>
      <c r="IH91" s="197"/>
      <c r="II91" s="197"/>
      <c r="IJ91" s="197"/>
      <c r="IK91" s="197"/>
      <c r="IL91" s="197"/>
      <c r="IM91" s="197"/>
      <c r="IN91" s="197"/>
      <c r="IO91" s="197"/>
      <c r="IP91" s="197"/>
      <c r="IQ91" s="197"/>
      <c r="IR91" s="197"/>
      <c r="IS91" s="197"/>
      <c r="IT91" s="197"/>
      <c r="IU91" s="197"/>
      <c r="IV91" s="197"/>
    </row>
    <row r="92" spans="1:256">
      <c r="A92" s="197"/>
      <c r="B92" s="197"/>
      <c r="C92" s="197"/>
      <c r="D92" s="197"/>
      <c r="E92" s="197"/>
      <c r="F92" s="197"/>
      <c r="G92" s="197"/>
      <c r="H92" s="197"/>
      <c r="I92" s="197"/>
      <c r="J92" s="206"/>
      <c r="K92" s="206"/>
      <c r="AA92" s="278"/>
      <c r="BE92" s="206"/>
      <c r="BF92" s="206"/>
      <c r="BG92" s="206"/>
      <c r="BH92" s="206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  <c r="ER92" s="197"/>
      <c r="ES92" s="197"/>
      <c r="ET92" s="197"/>
      <c r="EU92" s="197"/>
      <c r="EV92" s="197"/>
      <c r="EW92" s="197"/>
      <c r="EX92" s="197"/>
      <c r="EY92" s="197"/>
      <c r="EZ92" s="197"/>
      <c r="FA92" s="197"/>
      <c r="FB92" s="197"/>
      <c r="FC92" s="197"/>
      <c r="FD92" s="197"/>
      <c r="FE92" s="197"/>
      <c r="FF92" s="197"/>
      <c r="FG92" s="197"/>
      <c r="FH92" s="197"/>
      <c r="FI92" s="197"/>
      <c r="FJ92" s="197"/>
      <c r="FK92" s="197"/>
      <c r="FL92" s="197"/>
      <c r="FM92" s="197"/>
      <c r="FN92" s="197"/>
      <c r="FO92" s="197"/>
      <c r="FP92" s="197"/>
      <c r="FQ92" s="197"/>
      <c r="FR92" s="197"/>
      <c r="FS92" s="197"/>
      <c r="FT92" s="197"/>
      <c r="FU92" s="197"/>
      <c r="FV92" s="197"/>
      <c r="FW92" s="197"/>
      <c r="FX92" s="197"/>
      <c r="FY92" s="197"/>
      <c r="FZ92" s="197"/>
      <c r="GA92" s="197"/>
      <c r="GB92" s="197"/>
      <c r="GC92" s="197"/>
      <c r="GD92" s="197"/>
      <c r="GE92" s="197"/>
      <c r="GF92" s="197"/>
      <c r="GG92" s="197"/>
      <c r="GH92" s="197"/>
      <c r="GI92" s="197"/>
      <c r="GJ92" s="197"/>
      <c r="GK92" s="197"/>
      <c r="GL92" s="197"/>
      <c r="GM92" s="197"/>
      <c r="GN92" s="197"/>
      <c r="GO92" s="197"/>
      <c r="GP92" s="197"/>
      <c r="GQ92" s="197"/>
      <c r="GR92" s="197"/>
      <c r="GS92" s="197"/>
      <c r="GT92" s="197"/>
      <c r="GU92" s="197"/>
      <c r="GV92" s="197"/>
      <c r="GW92" s="197"/>
      <c r="GX92" s="197"/>
      <c r="GY92" s="197"/>
      <c r="GZ92" s="197"/>
      <c r="HA92" s="197"/>
      <c r="HB92" s="197"/>
      <c r="HC92" s="197"/>
      <c r="HD92" s="197"/>
      <c r="HE92" s="197"/>
      <c r="HF92" s="197"/>
      <c r="HG92" s="197"/>
      <c r="HH92" s="197"/>
      <c r="HI92" s="197"/>
      <c r="HJ92" s="197"/>
      <c r="HK92" s="197"/>
      <c r="HL92" s="197"/>
      <c r="HM92" s="197"/>
      <c r="HN92" s="197"/>
      <c r="HO92" s="197"/>
      <c r="HP92" s="197"/>
      <c r="HQ92" s="197"/>
      <c r="HR92" s="197"/>
      <c r="HS92" s="197"/>
      <c r="HT92" s="197"/>
      <c r="HU92" s="197"/>
      <c r="HV92" s="197"/>
      <c r="HW92" s="197"/>
      <c r="HX92" s="197"/>
      <c r="HY92" s="197"/>
      <c r="HZ92" s="197"/>
      <c r="IA92" s="197"/>
      <c r="IB92" s="197"/>
      <c r="IC92" s="197"/>
      <c r="ID92" s="197"/>
      <c r="IE92" s="197"/>
      <c r="IF92" s="197"/>
      <c r="IG92" s="197"/>
      <c r="IH92" s="197"/>
      <c r="II92" s="197"/>
      <c r="IJ92" s="197"/>
      <c r="IK92" s="197"/>
      <c r="IL92" s="197"/>
      <c r="IM92" s="197"/>
      <c r="IN92" s="197"/>
      <c r="IO92" s="197"/>
      <c r="IP92" s="197"/>
      <c r="IQ92" s="197"/>
      <c r="IR92" s="197"/>
      <c r="IS92" s="197"/>
      <c r="IT92" s="197"/>
      <c r="IU92" s="197"/>
      <c r="IV92" s="197"/>
    </row>
    <row r="93" spans="1:256">
      <c r="A93" s="197"/>
      <c r="B93" s="197"/>
      <c r="C93" s="197"/>
      <c r="D93" s="197"/>
      <c r="E93" s="197"/>
      <c r="F93" s="197"/>
      <c r="G93" s="197"/>
      <c r="H93" s="197"/>
      <c r="I93" s="197"/>
      <c r="J93" s="206"/>
      <c r="K93" s="206"/>
      <c r="AA93" s="278"/>
      <c r="BE93" s="206"/>
      <c r="BF93" s="206"/>
      <c r="BG93" s="206"/>
      <c r="BH93" s="206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  <c r="ER93" s="197"/>
      <c r="ES93" s="197"/>
      <c r="ET93" s="197"/>
      <c r="EU93" s="197"/>
      <c r="EV93" s="197"/>
      <c r="EW93" s="197"/>
      <c r="EX93" s="197"/>
      <c r="EY93" s="197"/>
      <c r="EZ93" s="197"/>
      <c r="FA93" s="197"/>
      <c r="FB93" s="197"/>
      <c r="FC93" s="197"/>
      <c r="FD93" s="197"/>
      <c r="FE93" s="197"/>
      <c r="FF93" s="197"/>
      <c r="FG93" s="197"/>
      <c r="FH93" s="197"/>
      <c r="FI93" s="197"/>
      <c r="FJ93" s="197"/>
      <c r="FK93" s="197"/>
      <c r="FL93" s="197"/>
      <c r="FM93" s="197"/>
      <c r="FN93" s="197"/>
      <c r="FO93" s="197"/>
      <c r="FP93" s="197"/>
      <c r="FQ93" s="197"/>
      <c r="FR93" s="197"/>
      <c r="FS93" s="197"/>
      <c r="FT93" s="197"/>
      <c r="FU93" s="197"/>
      <c r="FV93" s="197"/>
      <c r="FW93" s="197"/>
      <c r="FX93" s="197"/>
      <c r="FY93" s="197"/>
      <c r="FZ93" s="197"/>
      <c r="GA93" s="197"/>
      <c r="GB93" s="197"/>
      <c r="GC93" s="197"/>
      <c r="GD93" s="197"/>
      <c r="GE93" s="197"/>
      <c r="GF93" s="197"/>
      <c r="GG93" s="197"/>
      <c r="GH93" s="197"/>
      <c r="GI93" s="197"/>
      <c r="GJ93" s="197"/>
      <c r="GK93" s="197"/>
      <c r="GL93" s="197"/>
      <c r="GM93" s="197"/>
      <c r="GN93" s="197"/>
      <c r="GO93" s="197"/>
      <c r="GP93" s="197"/>
      <c r="GQ93" s="197"/>
      <c r="GR93" s="197"/>
      <c r="GS93" s="197"/>
      <c r="GT93" s="197"/>
      <c r="GU93" s="197"/>
      <c r="GV93" s="197"/>
      <c r="GW93" s="197"/>
      <c r="GX93" s="197"/>
      <c r="GY93" s="197"/>
      <c r="GZ93" s="197"/>
      <c r="HA93" s="197"/>
      <c r="HB93" s="197"/>
      <c r="HC93" s="197"/>
      <c r="HD93" s="197"/>
      <c r="HE93" s="197"/>
      <c r="HF93" s="197"/>
      <c r="HG93" s="197"/>
      <c r="HH93" s="197"/>
      <c r="HI93" s="197"/>
      <c r="HJ93" s="197"/>
      <c r="HK93" s="197"/>
      <c r="HL93" s="197"/>
      <c r="HM93" s="197"/>
      <c r="HN93" s="197"/>
      <c r="HO93" s="197"/>
      <c r="HP93" s="197"/>
      <c r="HQ93" s="197"/>
      <c r="HR93" s="197"/>
      <c r="HS93" s="197"/>
      <c r="HT93" s="197"/>
      <c r="HU93" s="197"/>
      <c r="HV93" s="197"/>
      <c r="HW93" s="197"/>
      <c r="HX93" s="197"/>
      <c r="HY93" s="197"/>
      <c r="HZ93" s="197"/>
      <c r="IA93" s="197"/>
      <c r="IB93" s="197"/>
      <c r="IC93" s="197"/>
      <c r="ID93" s="197"/>
      <c r="IE93" s="197"/>
      <c r="IF93" s="197"/>
      <c r="IG93" s="197"/>
      <c r="IH93" s="197"/>
      <c r="II93" s="197"/>
      <c r="IJ93" s="197"/>
      <c r="IK93" s="197"/>
      <c r="IL93" s="197"/>
      <c r="IM93" s="197"/>
      <c r="IN93" s="197"/>
      <c r="IO93" s="197"/>
      <c r="IP93" s="197"/>
      <c r="IQ93" s="197"/>
      <c r="IR93" s="197"/>
      <c r="IS93" s="197"/>
      <c r="IT93" s="197"/>
      <c r="IU93" s="197"/>
      <c r="IV93" s="197"/>
    </row>
    <row r="94" spans="1:256">
      <c r="A94" s="197"/>
      <c r="B94" s="197"/>
      <c r="C94" s="197"/>
      <c r="D94" s="197"/>
      <c r="E94" s="197"/>
      <c r="F94" s="197"/>
      <c r="G94" s="197"/>
      <c r="H94" s="197"/>
      <c r="I94" s="197"/>
      <c r="J94" s="206"/>
      <c r="K94" s="206"/>
      <c r="AA94" s="278"/>
      <c r="BB94" s="211"/>
      <c r="BE94" s="206"/>
      <c r="BF94" s="206"/>
      <c r="BG94" s="206"/>
      <c r="BH94" s="206"/>
      <c r="BI94" s="197"/>
      <c r="BJ94" s="197"/>
      <c r="BK94" s="197"/>
      <c r="BL94" s="197"/>
      <c r="BM94" s="197"/>
      <c r="BN94" s="197"/>
      <c r="BO94" s="197"/>
      <c r="BP94" s="197"/>
      <c r="BQ94" s="197"/>
      <c r="BR94" s="197"/>
      <c r="BS94" s="197"/>
      <c r="BT94" s="197"/>
      <c r="BU94" s="197"/>
      <c r="BV94" s="197"/>
      <c r="BW94" s="197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  <c r="EN94" s="197"/>
      <c r="EO94" s="197"/>
      <c r="EP94" s="197"/>
      <c r="EQ94" s="197"/>
      <c r="ER94" s="197"/>
      <c r="ES94" s="197"/>
      <c r="ET94" s="197"/>
      <c r="EU94" s="197"/>
      <c r="EV94" s="197"/>
      <c r="EW94" s="197"/>
      <c r="EX94" s="197"/>
      <c r="EY94" s="197"/>
      <c r="EZ94" s="197"/>
      <c r="FA94" s="197"/>
      <c r="FB94" s="197"/>
      <c r="FC94" s="197"/>
      <c r="FD94" s="197"/>
      <c r="FE94" s="197"/>
      <c r="FF94" s="197"/>
      <c r="FG94" s="197"/>
      <c r="FH94" s="197"/>
      <c r="FI94" s="197"/>
      <c r="FJ94" s="197"/>
      <c r="FK94" s="197"/>
      <c r="FL94" s="197"/>
      <c r="FM94" s="197"/>
      <c r="FN94" s="197"/>
      <c r="FO94" s="197"/>
      <c r="FP94" s="197"/>
      <c r="FQ94" s="197"/>
      <c r="FR94" s="197"/>
      <c r="FS94" s="197"/>
      <c r="FT94" s="197"/>
      <c r="FU94" s="197"/>
      <c r="FV94" s="197"/>
      <c r="FW94" s="197"/>
      <c r="FX94" s="197"/>
      <c r="FY94" s="197"/>
      <c r="FZ94" s="197"/>
      <c r="GA94" s="197"/>
      <c r="GB94" s="197"/>
      <c r="GC94" s="197"/>
      <c r="GD94" s="197"/>
      <c r="GE94" s="197"/>
      <c r="GF94" s="197"/>
      <c r="GG94" s="197"/>
      <c r="GH94" s="197"/>
      <c r="GI94" s="197"/>
      <c r="GJ94" s="197"/>
      <c r="GK94" s="197"/>
      <c r="GL94" s="197"/>
      <c r="GM94" s="197"/>
      <c r="GN94" s="197"/>
      <c r="GO94" s="197"/>
      <c r="GP94" s="197"/>
      <c r="GQ94" s="197"/>
      <c r="GR94" s="197"/>
      <c r="GS94" s="197"/>
      <c r="GT94" s="197"/>
      <c r="GU94" s="197"/>
      <c r="GV94" s="197"/>
      <c r="GW94" s="197"/>
      <c r="GX94" s="197"/>
      <c r="GY94" s="197"/>
      <c r="GZ94" s="197"/>
      <c r="HA94" s="197"/>
      <c r="HB94" s="197"/>
      <c r="HC94" s="197"/>
      <c r="HD94" s="197"/>
      <c r="HE94" s="197"/>
      <c r="HF94" s="197"/>
      <c r="HG94" s="197"/>
      <c r="HH94" s="197"/>
      <c r="HI94" s="197"/>
      <c r="HJ94" s="197"/>
      <c r="HK94" s="197"/>
      <c r="HL94" s="197"/>
      <c r="HM94" s="197"/>
      <c r="HN94" s="197"/>
      <c r="HO94" s="197"/>
      <c r="HP94" s="197"/>
      <c r="HQ94" s="197"/>
      <c r="HR94" s="197"/>
      <c r="HS94" s="197"/>
      <c r="HT94" s="197"/>
      <c r="HU94" s="197"/>
      <c r="HV94" s="197"/>
      <c r="HW94" s="197"/>
      <c r="HX94" s="197"/>
      <c r="HY94" s="197"/>
      <c r="HZ94" s="197"/>
      <c r="IA94" s="197"/>
      <c r="IB94" s="197"/>
      <c r="IC94" s="197"/>
      <c r="ID94" s="197"/>
      <c r="IE94" s="197"/>
      <c r="IF94" s="197"/>
      <c r="IG94" s="197"/>
      <c r="IH94" s="197"/>
      <c r="II94" s="197"/>
      <c r="IJ94" s="197"/>
      <c r="IK94" s="197"/>
      <c r="IL94" s="197"/>
      <c r="IM94" s="197"/>
      <c r="IN94" s="197"/>
      <c r="IO94" s="197"/>
      <c r="IP94" s="197"/>
      <c r="IQ94" s="197"/>
      <c r="IR94" s="197"/>
      <c r="IS94" s="197"/>
      <c r="IT94" s="197"/>
      <c r="IU94" s="197"/>
      <c r="IV94" s="197"/>
    </row>
    <row r="95" spans="1:256">
      <c r="A95" s="197"/>
      <c r="B95" s="197"/>
      <c r="C95" s="197"/>
      <c r="D95" s="197"/>
      <c r="E95" s="197"/>
      <c r="F95" s="197"/>
      <c r="G95" s="197"/>
      <c r="H95" s="197"/>
      <c r="I95" s="197"/>
      <c r="J95" s="206"/>
      <c r="K95" s="206"/>
      <c r="AA95" s="278"/>
      <c r="BI95" s="197"/>
      <c r="BJ95" s="197"/>
      <c r="BK95" s="197"/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  <c r="EN95" s="197"/>
      <c r="EO95" s="197"/>
      <c r="EP95" s="197"/>
      <c r="EQ95" s="197"/>
      <c r="ER95" s="197"/>
      <c r="ES95" s="197"/>
      <c r="ET95" s="197"/>
      <c r="EU95" s="197"/>
      <c r="EV95" s="197"/>
      <c r="EW95" s="197"/>
      <c r="EX95" s="197"/>
      <c r="EY95" s="197"/>
      <c r="EZ95" s="197"/>
      <c r="FA95" s="197"/>
      <c r="FB95" s="197"/>
      <c r="FC95" s="197"/>
      <c r="FD95" s="197"/>
      <c r="FE95" s="197"/>
      <c r="FF95" s="197"/>
      <c r="FG95" s="197"/>
      <c r="FH95" s="197"/>
      <c r="FI95" s="197"/>
      <c r="FJ95" s="197"/>
      <c r="FK95" s="197"/>
      <c r="FL95" s="197"/>
      <c r="FM95" s="197"/>
      <c r="FN95" s="197"/>
      <c r="FO95" s="197"/>
      <c r="FP95" s="197"/>
      <c r="FQ95" s="197"/>
      <c r="FR95" s="197"/>
      <c r="FS95" s="197"/>
      <c r="FT95" s="197"/>
      <c r="FU95" s="197"/>
      <c r="FV95" s="197"/>
      <c r="FW95" s="197"/>
      <c r="FX95" s="197"/>
      <c r="FY95" s="197"/>
      <c r="FZ95" s="197"/>
      <c r="GA95" s="197"/>
      <c r="GB95" s="197"/>
      <c r="GC95" s="197"/>
      <c r="GD95" s="197"/>
      <c r="GE95" s="197"/>
      <c r="GF95" s="197"/>
      <c r="GG95" s="197"/>
      <c r="GH95" s="197"/>
      <c r="GI95" s="197"/>
      <c r="GJ95" s="197"/>
      <c r="GK95" s="197"/>
      <c r="GL95" s="197"/>
      <c r="GM95" s="197"/>
      <c r="GN95" s="197"/>
      <c r="GO95" s="197"/>
      <c r="GP95" s="197"/>
      <c r="GQ95" s="197"/>
      <c r="GR95" s="197"/>
      <c r="GS95" s="197"/>
      <c r="GT95" s="197"/>
      <c r="GU95" s="197"/>
      <c r="GV95" s="197"/>
      <c r="GW95" s="197"/>
      <c r="GX95" s="197"/>
      <c r="GY95" s="197"/>
      <c r="GZ95" s="197"/>
      <c r="HA95" s="197"/>
      <c r="HB95" s="197"/>
      <c r="HC95" s="197"/>
      <c r="HD95" s="197"/>
      <c r="HE95" s="197"/>
      <c r="HF95" s="197"/>
      <c r="HG95" s="197"/>
      <c r="HH95" s="197"/>
      <c r="HI95" s="197"/>
      <c r="HJ95" s="197"/>
      <c r="HK95" s="197"/>
      <c r="HL95" s="197"/>
      <c r="HM95" s="197"/>
      <c r="HN95" s="197"/>
      <c r="HO95" s="197"/>
      <c r="HP95" s="197"/>
      <c r="HQ95" s="197"/>
      <c r="HR95" s="197"/>
      <c r="HS95" s="197"/>
      <c r="HT95" s="197"/>
      <c r="HU95" s="197"/>
      <c r="HV95" s="197"/>
      <c r="HW95" s="197"/>
      <c r="HX95" s="197"/>
      <c r="HY95" s="197"/>
      <c r="HZ95" s="197"/>
      <c r="IA95" s="197"/>
      <c r="IB95" s="197"/>
      <c r="IC95" s="197"/>
      <c r="ID95" s="197"/>
      <c r="IE95" s="197"/>
      <c r="IF95" s="197"/>
      <c r="IG95" s="197"/>
      <c r="IH95" s="197"/>
      <c r="II95" s="197"/>
      <c r="IJ95" s="197"/>
      <c r="IK95" s="197"/>
      <c r="IL95" s="197"/>
      <c r="IM95" s="197"/>
      <c r="IN95" s="197"/>
      <c r="IO95" s="197"/>
      <c r="IP95" s="197"/>
      <c r="IQ95" s="197"/>
      <c r="IR95" s="197"/>
      <c r="IS95" s="197"/>
      <c r="IT95" s="197"/>
      <c r="IU95" s="197"/>
      <c r="IV95" s="197"/>
    </row>
    <row r="96" spans="1:256">
      <c r="A96" s="197"/>
      <c r="B96" s="197"/>
      <c r="C96" s="197"/>
      <c r="D96" s="197"/>
      <c r="E96" s="197"/>
      <c r="F96" s="197"/>
      <c r="G96" s="197"/>
      <c r="H96" s="197"/>
      <c r="I96" s="197"/>
      <c r="J96" s="206"/>
      <c r="K96" s="206"/>
      <c r="AA96" s="278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  <c r="ER96" s="197"/>
      <c r="ES96" s="197"/>
      <c r="ET96" s="197"/>
      <c r="EU96" s="197"/>
      <c r="EV96" s="197"/>
      <c r="EW96" s="197"/>
      <c r="EX96" s="197"/>
      <c r="EY96" s="197"/>
      <c r="EZ96" s="197"/>
      <c r="FA96" s="197"/>
      <c r="FB96" s="197"/>
      <c r="FC96" s="197"/>
      <c r="FD96" s="197"/>
      <c r="FE96" s="197"/>
      <c r="FF96" s="197"/>
      <c r="FG96" s="197"/>
      <c r="FH96" s="197"/>
      <c r="FI96" s="197"/>
      <c r="FJ96" s="197"/>
      <c r="FK96" s="197"/>
      <c r="FL96" s="197"/>
      <c r="FM96" s="197"/>
      <c r="FN96" s="197"/>
      <c r="FO96" s="197"/>
      <c r="FP96" s="197"/>
      <c r="FQ96" s="197"/>
      <c r="FR96" s="197"/>
      <c r="FS96" s="197"/>
      <c r="FT96" s="197"/>
      <c r="FU96" s="197"/>
      <c r="FV96" s="197"/>
      <c r="FW96" s="197"/>
      <c r="FX96" s="197"/>
      <c r="FY96" s="197"/>
      <c r="FZ96" s="197"/>
      <c r="GA96" s="197"/>
      <c r="GB96" s="197"/>
      <c r="GC96" s="197"/>
      <c r="GD96" s="197"/>
      <c r="GE96" s="197"/>
      <c r="GF96" s="197"/>
      <c r="GG96" s="197"/>
      <c r="GH96" s="197"/>
      <c r="GI96" s="197"/>
      <c r="GJ96" s="197"/>
      <c r="GK96" s="197"/>
      <c r="GL96" s="197"/>
      <c r="GM96" s="197"/>
      <c r="GN96" s="197"/>
      <c r="GO96" s="197"/>
      <c r="GP96" s="197"/>
      <c r="GQ96" s="197"/>
      <c r="GR96" s="197"/>
      <c r="GS96" s="197"/>
      <c r="GT96" s="197"/>
      <c r="GU96" s="197"/>
      <c r="GV96" s="197"/>
      <c r="GW96" s="197"/>
      <c r="GX96" s="197"/>
      <c r="GY96" s="197"/>
      <c r="GZ96" s="197"/>
      <c r="HA96" s="197"/>
      <c r="HB96" s="197"/>
      <c r="HC96" s="197"/>
      <c r="HD96" s="197"/>
      <c r="HE96" s="197"/>
      <c r="HF96" s="197"/>
      <c r="HG96" s="197"/>
      <c r="HH96" s="197"/>
      <c r="HI96" s="197"/>
      <c r="HJ96" s="197"/>
      <c r="HK96" s="197"/>
      <c r="HL96" s="197"/>
      <c r="HM96" s="197"/>
      <c r="HN96" s="197"/>
      <c r="HO96" s="197"/>
      <c r="HP96" s="197"/>
      <c r="HQ96" s="197"/>
      <c r="HR96" s="197"/>
      <c r="HS96" s="197"/>
      <c r="HT96" s="197"/>
      <c r="HU96" s="197"/>
      <c r="HV96" s="197"/>
      <c r="HW96" s="197"/>
      <c r="HX96" s="197"/>
      <c r="HY96" s="197"/>
      <c r="HZ96" s="197"/>
      <c r="IA96" s="197"/>
      <c r="IB96" s="197"/>
      <c r="IC96" s="197"/>
      <c r="ID96" s="197"/>
      <c r="IE96" s="197"/>
      <c r="IF96" s="197"/>
      <c r="IG96" s="197"/>
      <c r="IH96" s="197"/>
      <c r="II96" s="197"/>
      <c r="IJ96" s="197"/>
      <c r="IK96" s="197"/>
      <c r="IL96" s="197"/>
      <c r="IM96" s="197"/>
      <c r="IN96" s="197"/>
      <c r="IO96" s="197"/>
      <c r="IP96" s="197"/>
      <c r="IQ96" s="197"/>
      <c r="IR96" s="197"/>
      <c r="IS96" s="197"/>
      <c r="IT96" s="197"/>
      <c r="IU96" s="197"/>
      <c r="IV96" s="197"/>
    </row>
    <row r="97" spans="1:256">
      <c r="A97" s="197"/>
      <c r="B97" s="197"/>
      <c r="C97" s="197"/>
      <c r="D97" s="197"/>
      <c r="E97" s="197"/>
      <c r="F97" s="197"/>
      <c r="G97" s="197"/>
      <c r="H97" s="197"/>
      <c r="I97" s="197"/>
      <c r="AA97" s="278"/>
      <c r="BI97" s="197"/>
      <c r="BJ97" s="197"/>
      <c r="BK97" s="197"/>
      <c r="BL97" s="197"/>
      <c r="BM97" s="197"/>
      <c r="BN97" s="197"/>
      <c r="BO97" s="197"/>
      <c r="BP97" s="197"/>
      <c r="BQ97" s="197"/>
      <c r="BR97" s="197"/>
      <c r="BS97" s="197"/>
      <c r="BT97" s="197"/>
      <c r="BU97" s="197"/>
      <c r="BV97" s="197"/>
      <c r="BW97" s="197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  <c r="EN97" s="197"/>
      <c r="EO97" s="197"/>
      <c r="EP97" s="197"/>
      <c r="EQ97" s="197"/>
      <c r="ER97" s="197"/>
      <c r="ES97" s="197"/>
      <c r="ET97" s="197"/>
      <c r="EU97" s="197"/>
      <c r="EV97" s="197"/>
      <c r="EW97" s="197"/>
      <c r="EX97" s="197"/>
      <c r="EY97" s="197"/>
      <c r="EZ97" s="197"/>
      <c r="FA97" s="197"/>
      <c r="FB97" s="197"/>
      <c r="FC97" s="197"/>
      <c r="FD97" s="197"/>
      <c r="FE97" s="197"/>
      <c r="FF97" s="197"/>
      <c r="FG97" s="197"/>
      <c r="FH97" s="197"/>
      <c r="FI97" s="197"/>
      <c r="FJ97" s="197"/>
      <c r="FK97" s="197"/>
      <c r="FL97" s="197"/>
      <c r="FM97" s="197"/>
      <c r="FN97" s="197"/>
      <c r="FO97" s="197"/>
      <c r="FP97" s="197"/>
      <c r="FQ97" s="197"/>
      <c r="FR97" s="197"/>
      <c r="FS97" s="197"/>
      <c r="FT97" s="197"/>
      <c r="FU97" s="197"/>
      <c r="FV97" s="197"/>
      <c r="FW97" s="197"/>
      <c r="FX97" s="197"/>
      <c r="FY97" s="197"/>
      <c r="FZ97" s="197"/>
      <c r="GA97" s="197"/>
      <c r="GB97" s="197"/>
      <c r="GC97" s="197"/>
      <c r="GD97" s="197"/>
      <c r="GE97" s="197"/>
      <c r="GF97" s="197"/>
      <c r="GG97" s="197"/>
      <c r="GH97" s="197"/>
      <c r="GI97" s="197"/>
      <c r="GJ97" s="197"/>
      <c r="GK97" s="197"/>
      <c r="GL97" s="197"/>
      <c r="GM97" s="197"/>
      <c r="GN97" s="197"/>
      <c r="GO97" s="197"/>
      <c r="GP97" s="197"/>
      <c r="GQ97" s="197"/>
      <c r="GR97" s="197"/>
      <c r="GS97" s="197"/>
      <c r="GT97" s="197"/>
      <c r="GU97" s="197"/>
      <c r="GV97" s="197"/>
      <c r="GW97" s="197"/>
      <c r="GX97" s="197"/>
      <c r="GY97" s="197"/>
      <c r="GZ97" s="197"/>
      <c r="HA97" s="197"/>
      <c r="HB97" s="197"/>
      <c r="HC97" s="197"/>
      <c r="HD97" s="197"/>
      <c r="HE97" s="197"/>
      <c r="HF97" s="197"/>
      <c r="HG97" s="197"/>
      <c r="HH97" s="197"/>
      <c r="HI97" s="197"/>
      <c r="HJ97" s="197"/>
      <c r="HK97" s="197"/>
      <c r="HL97" s="197"/>
      <c r="HM97" s="197"/>
      <c r="HN97" s="197"/>
      <c r="HO97" s="197"/>
      <c r="HP97" s="197"/>
      <c r="HQ97" s="197"/>
      <c r="HR97" s="197"/>
      <c r="HS97" s="197"/>
      <c r="HT97" s="197"/>
      <c r="HU97" s="197"/>
      <c r="HV97" s="197"/>
      <c r="HW97" s="197"/>
      <c r="HX97" s="197"/>
      <c r="HY97" s="197"/>
      <c r="HZ97" s="197"/>
      <c r="IA97" s="197"/>
      <c r="IB97" s="197"/>
      <c r="IC97" s="197"/>
      <c r="ID97" s="197"/>
      <c r="IE97" s="197"/>
      <c r="IF97" s="197"/>
      <c r="IG97" s="197"/>
      <c r="IH97" s="197"/>
      <c r="II97" s="197"/>
      <c r="IJ97" s="197"/>
      <c r="IK97" s="197"/>
      <c r="IL97" s="197"/>
      <c r="IM97" s="197"/>
      <c r="IN97" s="197"/>
      <c r="IO97" s="197"/>
      <c r="IP97" s="197"/>
      <c r="IQ97" s="197"/>
      <c r="IR97" s="197"/>
      <c r="IS97" s="197"/>
      <c r="IT97" s="197"/>
      <c r="IU97" s="197"/>
      <c r="IV97" s="197"/>
    </row>
  </sheetData>
  <pageMargins left="0.7" right="0.7" top="0.75" bottom="0.75" header="0.3" footer="0.3"/>
  <pageSetup orientation="portrait" r:id="rId1"/>
  <headerFooter>
    <oddHeader>&amp;RIURC CAUSE NO. 45253
FINAL ORDER - ATTACHMENT D
Rate Design
Workpaper RD7-9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zoomScale="87" zoomScaleNormal="87" workbookViewId="0"/>
  </sheetViews>
  <sheetFormatPr defaultColWidth="8.85546875" defaultRowHeight="15"/>
  <cols>
    <col min="1" max="1" width="64.5703125" style="187" customWidth="1"/>
    <col min="2" max="2" width="20.85546875" style="187" customWidth="1"/>
    <col min="3" max="256" width="11.42578125" style="187" customWidth="1"/>
    <col min="257" max="16384" width="8.85546875" style="194"/>
  </cols>
  <sheetData>
    <row r="1" spans="1:2" ht="23.25">
      <c r="A1" s="186" t="str">
        <f>B4&amp;" "&amp;B6&amp;" for "&amp;B7</f>
        <v>CS-VPP Master File for July 2017 - June 2018</v>
      </c>
    </row>
    <row r="2" spans="1:2">
      <c r="A2" s="188" t="s">
        <v>184</v>
      </c>
      <c r="B2" s="187" t="s">
        <v>201</v>
      </c>
    </row>
    <row r="3" spans="1:2">
      <c r="A3" s="188" t="s">
        <v>186</v>
      </c>
      <c r="B3" s="189" t="s">
        <v>187</v>
      </c>
    </row>
    <row r="4" spans="1:2">
      <c r="A4" s="188" t="s">
        <v>188</v>
      </c>
      <c r="B4" s="189" t="s">
        <v>202</v>
      </c>
    </row>
    <row r="5" spans="1:2">
      <c r="A5" s="188" t="s">
        <v>190</v>
      </c>
    </row>
    <row r="6" spans="1:2">
      <c r="A6" s="188" t="s">
        <v>191</v>
      </c>
      <c r="B6" s="190" t="s">
        <v>192</v>
      </c>
    </row>
    <row r="7" spans="1:2">
      <c r="A7" s="188" t="s">
        <v>193</v>
      </c>
      <c r="B7" s="190" t="s">
        <v>194</v>
      </c>
    </row>
    <row r="8" spans="1:2">
      <c r="A8" s="188"/>
      <c r="B8" s="191"/>
    </row>
    <row r="9" spans="1:2">
      <c r="A9" s="188"/>
    </row>
    <row r="10" spans="1:2">
      <c r="A10" s="188"/>
    </row>
    <row r="11" spans="1:2">
      <c r="A11" s="188"/>
      <c r="B11" s="189" t="s">
        <v>5</v>
      </c>
    </row>
    <row r="12" spans="1:2">
      <c r="A12" s="188" t="s">
        <v>195</v>
      </c>
      <c r="B12" s="192">
        <f ca="1">TODAY()</f>
        <v>44025</v>
      </c>
    </row>
    <row r="15" spans="1:2" ht="23.25">
      <c r="A15" s="193" t="s">
        <v>203</v>
      </c>
    </row>
    <row r="17" spans="1:1" ht="23.25">
      <c r="A17" s="193"/>
    </row>
    <row r="18" spans="1:1">
      <c r="A18" s="188"/>
    </row>
  </sheetData>
  <pageMargins left="0.7" right="0.7" top="0.75" bottom="0.75" header="0.3" footer="0.3"/>
  <pageSetup orientation="portrait" r:id="rId1"/>
  <headerFooter>
    <oddHeader>&amp;RIURC CAUSE NO. 45253
FINAL ORDER - ATTACHMENT D
Rate Design
Workpaper RD7-9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V97"/>
  <sheetViews>
    <sheetView zoomScale="80" zoomScaleNormal="80" workbookViewId="0"/>
  </sheetViews>
  <sheetFormatPr defaultColWidth="17.42578125" defaultRowHeight="15"/>
  <cols>
    <col min="1" max="1" width="7.85546875" style="196" customWidth="1"/>
    <col min="2" max="2" width="19.140625" style="196" customWidth="1"/>
    <col min="3" max="3" width="12.42578125" style="196" customWidth="1"/>
    <col min="4" max="4" width="14.140625" style="196" customWidth="1"/>
    <col min="5" max="5" width="17.42578125" style="196" bestFit="1" customWidth="1"/>
    <col min="6" max="6" width="14" style="196" customWidth="1"/>
    <col min="7" max="7" width="22.85546875" style="196" customWidth="1"/>
    <col min="8" max="8" width="16.85546875" style="196" customWidth="1"/>
    <col min="9" max="9" width="17.85546875" style="196" customWidth="1"/>
    <col min="10" max="10" width="20.42578125" style="196" customWidth="1"/>
    <col min="11" max="11" width="12.42578125" style="196" bestFit="1" customWidth="1"/>
    <col min="12" max="12" width="19.85546875" style="196" bestFit="1" customWidth="1"/>
    <col min="13" max="13" width="6.85546875" style="196" customWidth="1"/>
    <col min="14" max="14" width="18.5703125" style="196" customWidth="1"/>
    <col min="15" max="15" width="12.85546875" style="196" customWidth="1"/>
    <col min="16" max="16" width="18.140625" style="196" bestFit="1" customWidth="1"/>
    <col min="17" max="17" width="12.85546875" style="196" bestFit="1" customWidth="1"/>
    <col min="18" max="18" width="14.85546875" style="196" bestFit="1" customWidth="1"/>
    <col min="19" max="19" width="11.140625" style="196" bestFit="1" customWidth="1"/>
    <col min="20" max="20" width="17.42578125" style="196"/>
    <col min="21" max="22" width="18.5703125" style="196" customWidth="1"/>
    <col min="23" max="23" width="16.140625" style="196" customWidth="1"/>
    <col min="24" max="27" width="17.42578125" style="196"/>
    <col min="28" max="28" width="23.140625" style="196" customWidth="1"/>
    <col min="29" max="32" width="17.42578125" style="196"/>
    <col min="33" max="33" width="19.85546875" style="196" customWidth="1"/>
    <col min="34" max="37" width="17.42578125" style="196"/>
    <col min="38" max="38" width="19.85546875" style="196" customWidth="1"/>
    <col min="39" max="256" width="17.42578125" style="196"/>
    <col min="257" max="16384" width="17.42578125" style="197"/>
  </cols>
  <sheetData>
    <row r="1" spans="1:256" ht="15.75" thickBot="1"/>
    <row r="2" spans="1:256">
      <c r="A2" s="198"/>
      <c r="B2" s="199"/>
      <c r="C2" s="199"/>
      <c r="D2" s="199"/>
      <c r="E2" s="199"/>
      <c r="F2" s="200"/>
      <c r="G2" s="201"/>
      <c r="H2" s="201"/>
      <c r="I2" s="199"/>
      <c r="J2" s="202"/>
      <c r="K2" s="203"/>
      <c r="O2" s="204"/>
      <c r="P2" s="188"/>
      <c r="AR2" s="205"/>
      <c r="AS2" s="205"/>
      <c r="AT2" s="205"/>
      <c r="AU2" s="205"/>
      <c r="BE2" s="206"/>
      <c r="BF2" s="206"/>
      <c r="BG2" s="206"/>
      <c r="BH2" s="206"/>
      <c r="BI2" s="197"/>
      <c r="BJ2" s="197"/>
      <c r="BK2" s="197"/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BV2" s="197"/>
      <c r="BW2" s="197"/>
      <c r="BX2" s="197"/>
      <c r="BY2" s="197"/>
      <c r="BZ2" s="197"/>
      <c r="CA2" s="197"/>
      <c r="CB2" s="197"/>
      <c r="CC2" s="197"/>
      <c r="CD2" s="197"/>
      <c r="CE2" s="197"/>
      <c r="CF2" s="197"/>
      <c r="CG2" s="197"/>
      <c r="CH2" s="197"/>
      <c r="CI2" s="197"/>
      <c r="CJ2" s="197"/>
      <c r="CK2" s="197"/>
      <c r="CL2" s="197"/>
      <c r="CM2" s="197"/>
      <c r="CN2" s="197"/>
      <c r="CO2" s="197"/>
      <c r="CP2" s="197"/>
      <c r="CQ2" s="197"/>
      <c r="CR2" s="197"/>
      <c r="CS2" s="197"/>
      <c r="CT2" s="197"/>
      <c r="CU2" s="197"/>
      <c r="CV2" s="197"/>
      <c r="CW2" s="197"/>
      <c r="CX2" s="197"/>
      <c r="CY2" s="197"/>
      <c r="CZ2" s="197"/>
      <c r="DA2" s="197"/>
      <c r="DB2" s="197"/>
      <c r="DC2" s="197"/>
      <c r="DD2" s="197"/>
      <c r="DE2" s="197"/>
      <c r="DF2" s="197"/>
      <c r="DG2" s="197"/>
      <c r="DH2" s="197"/>
      <c r="DI2" s="197"/>
      <c r="DJ2" s="197"/>
      <c r="DK2" s="197"/>
      <c r="DL2" s="197"/>
      <c r="DM2" s="197"/>
      <c r="DN2" s="197"/>
      <c r="DO2" s="197"/>
      <c r="DP2" s="197"/>
      <c r="DQ2" s="197"/>
      <c r="DR2" s="197"/>
      <c r="DS2" s="197"/>
      <c r="DT2" s="197"/>
      <c r="DU2" s="197"/>
      <c r="DV2" s="197"/>
      <c r="DW2" s="197"/>
      <c r="DX2" s="197"/>
      <c r="DY2" s="197"/>
      <c r="DZ2" s="197"/>
      <c r="EA2" s="197"/>
      <c r="EB2" s="197"/>
      <c r="EC2" s="197"/>
      <c r="ED2" s="197"/>
      <c r="EE2" s="197"/>
      <c r="EF2" s="197"/>
      <c r="EG2" s="197"/>
      <c r="EH2" s="197"/>
      <c r="EI2" s="197"/>
      <c r="EJ2" s="197"/>
      <c r="EK2" s="197"/>
      <c r="EL2" s="197"/>
      <c r="EM2" s="197"/>
      <c r="EN2" s="197"/>
      <c r="EO2" s="197"/>
      <c r="EP2" s="197"/>
      <c r="EQ2" s="197"/>
      <c r="ER2" s="197"/>
      <c r="ES2" s="197"/>
      <c r="ET2" s="197"/>
      <c r="EU2" s="197"/>
      <c r="EV2" s="197"/>
      <c r="EW2" s="197"/>
      <c r="EX2" s="197"/>
      <c r="EY2" s="197"/>
      <c r="EZ2" s="197"/>
      <c r="FA2" s="197"/>
      <c r="FB2" s="197"/>
      <c r="FC2" s="197"/>
      <c r="FD2" s="197"/>
      <c r="FE2" s="197"/>
      <c r="FF2" s="197"/>
      <c r="FG2" s="197"/>
      <c r="FH2" s="197"/>
      <c r="FI2" s="197"/>
      <c r="FJ2" s="197"/>
      <c r="FK2" s="197"/>
      <c r="FL2" s="197"/>
      <c r="FM2" s="197"/>
      <c r="FN2" s="197"/>
      <c r="FO2" s="197"/>
      <c r="FP2" s="197"/>
      <c r="FQ2" s="197"/>
      <c r="FR2" s="197"/>
      <c r="FS2" s="197"/>
      <c r="FT2" s="197"/>
      <c r="FU2" s="197"/>
      <c r="FV2" s="197"/>
      <c r="FW2" s="197"/>
      <c r="FX2" s="197"/>
      <c r="FY2" s="197"/>
      <c r="FZ2" s="197"/>
      <c r="GA2" s="197"/>
      <c r="GB2" s="197"/>
      <c r="GC2" s="197"/>
      <c r="GD2" s="197"/>
      <c r="GE2" s="197"/>
      <c r="GF2" s="197"/>
      <c r="GG2" s="197"/>
      <c r="GH2" s="197"/>
      <c r="GI2" s="197"/>
      <c r="GJ2" s="197"/>
      <c r="GK2" s="197"/>
      <c r="GL2" s="197"/>
      <c r="GM2" s="197"/>
      <c r="GN2" s="197"/>
      <c r="GO2" s="197"/>
      <c r="GP2" s="197"/>
      <c r="GQ2" s="197"/>
      <c r="GR2" s="197"/>
      <c r="GS2" s="197"/>
      <c r="GT2" s="197"/>
      <c r="GU2" s="197"/>
      <c r="GV2" s="197"/>
      <c r="GW2" s="197"/>
      <c r="GX2" s="197"/>
      <c r="GY2" s="197"/>
      <c r="GZ2" s="197"/>
      <c r="HA2" s="197"/>
      <c r="HB2" s="197"/>
      <c r="HC2" s="197"/>
      <c r="HD2" s="197"/>
      <c r="HE2" s="197"/>
      <c r="HF2" s="197"/>
      <c r="HG2" s="197"/>
      <c r="HH2" s="197"/>
      <c r="HI2" s="197"/>
      <c r="HJ2" s="197"/>
      <c r="HK2" s="197"/>
      <c r="HL2" s="197"/>
      <c r="HM2" s="197"/>
      <c r="HN2" s="197"/>
      <c r="HO2" s="197"/>
      <c r="HP2" s="197"/>
      <c r="HQ2" s="197"/>
      <c r="HR2" s="197"/>
      <c r="HS2" s="197"/>
      <c r="HT2" s="197"/>
      <c r="HU2" s="197"/>
      <c r="HV2" s="197"/>
      <c r="HW2" s="197"/>
      <c r="HX2" s="197"/>
      <c r="HY2" s="197"/>
      <c r="HZ2" s="197"/>
      <c r="IA2" s="197"/>
      <c r="IB2" s="197"/>
      <c r="IC2" s="197"/>
      <c r="ID2" s="197"/>
      <c r="IE2" s="197"/>
      <c r="IF2" s="197"/>
      <c r="IG2" s="197"/>
      <c r="IH2" s="197"/>
      <c r="II2" s="197"/>
      <c r="IJ2" s="197"/>
      <c r="IK2" s="197"/>
      <c r="IL2" s="197"/>
      <c r="IM2" s="197"/>
      <c r="IN2" s="197"/>
      <c r="IO2" s="197"/>
      <c r="IP2" s="197"/>
      <c r="IQ2" s="197"/>
      <c r="IR2" s="197"/>
      <c r="IS2" s="197"/>
      <c r="IT2" s="197"/>
      <c r="IU2" s="197"/>
      <c r="IV2" s="197"/>
    </row>
    <row r="3" spans="1:256" ht="23.25">
      <c r="A3" s="207" t="s">
        <v>207</v>
      </c>
      <c r="B3" s="208"/>
      <c r="C3" s="208"/>
      <c r="D3" s="208"/>
      <c r="E3" s="209"/>
      <c r="F3" s="208"/>
      <c r="G3" s="208"/>
      <c r="H3" s="208"/>
      <c r="I3" s="208"/>
      <c r="J3" s="210"/>
      <c r="K3" s="211"/>
      <c r="L3" s="211"/>
      <c r="M3" s="211"/>
      <c r="N3" s="211"/>
      <c r="O3" s="204"/>
      <c r="P3" s="204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05"/>
      <c r="AS3" s="205"/>
      <c r="AT3" s="205"/>
      <c r="AU3" s="205"/>
      <c r="AV3" s="211"/>
      <c r="AW3" s="211"/>
      <c r="AX3" s="211"/>
      <c r="AY3" s="211"/>
      <c r="AZ3" s="211"/>
      <c r="BA3" s="211"/>
      <c r="BB3" s="211"/>
      <c r="BC3" s="211"/>
      <c r="BD3" s="211"/>
      <c r="BE3" s="206"/>
      <c r="BF3" s="206"/>
      <c r="BG3" s="206"/>
      <c r="BH3" s="206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  <c r="CW3" s="197"/>
      <c r="CX3" s="197"/>
      <c r="CY3" s="197"/>
      <c r="CZ3" s="197"/>
      <c r="DA3" s="197"/>
      <c r="DB3" s="197"/>
      <c r="DC3" s="197"/>
      <c r="DD3" s="197"/>
      <c r="DE3" s="197"/>
      <c r="DF3" s="197"/>
      <c r="DG3" s="197"/>
      <c r="DH3" s="197"/>
      <c r="DI3" s="197"/>
      <c r="DJ3" s="197"/>
      <c r="DK3" s="197"/>
      <c r="DL3" s="197"/>
      <c r="DM3" s="197"/>
      <c r="DN3" s="197"/>
      <c r="DO3" s="197"/>
      <c r="DP3" s="197"/>
      <c r="DQ3" s="197"/>
      <c r="DR3" s="197"/>
      <c r="DS3" s="197"/>
      <c r="DT3" s="197"/>
      <c r="DU3" s="197"/>
      <c r="DV3" s="197"/>
      <c r="DW3" s="197"/>
      <c r="DX3" s="197"/>
      <c r="DY3" s="197"/>
      <c r="DZ3" s="197"/>
      <c r="EA3" s="197"/>
      <c r="EB3" s="197"/>
      <c r="EC3" s="197"/>
      <c r="ED3" s="197"/>
      <c r="EE3" s="197"/>
      <c r="EF3" s="197"/>
      <c r="EG3" s="197"/>
      <c r="EH3" s="197"/>
      <c r="EI3" s="197"/>
      <c r="EJ3" s="197"/>
      <c r="EK3" s="197"/>
      <c r="EL3" s="197"/>
      <c r="EM3" s="197"/>
      <c r="EN3" s="197"/>
      <c r="EO3" s="197"/>
      <c r="EP3" s="197"/>
      <c r="EQ3" s="197"/>
      <c r="ER3" s="197"/>
      <c r="ES3" s="197"/>
      <c r="ET3" s="197"/>
      <c r="EU3" s="197"/>
      <c r="EV3" s="197"/>
      <c r="EW3" s="197"/>
      <c r="EX3" s="197"/>
      <c r="EY3" s="197"/>
      <c r="EZ3" s="197"/>
      <c r="FA3" s="197"/>
      <c r="FB3" s="197"/>
      <c r="FC3" s="197"/>
      <c r="FD3" s="197"/>
      <c r="FE3" s="197"/>
      <c r="FF3" s="197"/>
      <c r="FG3" s="197"/>
      <c r="FH3" s="197"/>
      <c r="FI3" s="197"/>
      <c r="FJ3" s="197"/>
      <c r="FK3" s="197"/>
      <c r="FL3" s="197"/>
      <c r="FM3" s="197"/>
      <c r="FN3" s="197"/>
      <c r="FO3" s="197"/>
      <c r="FP3" s="197"/>
      <c r="FQ3" s="197"/>
      <c r="FR3" s="197"/>
      <c r="FS3" s="197"/>
      <c r="FT3" s="197"/>
      <c r="FU3" s="197"/>
      <c r="FV3" s="197"/>
      <c r="FW3" s="197"/>
      <c r="FX3" s="197"/>
      <c r="FY3" s="197"/>
      <c r="FZ3" s="197"/>
      <c r="GA3" s="197"/>
      <c r="GB3" s="197"/>
      <c r="GC3" s="197"/>
      <c r="GD3" s="197"/>
      <c r="GE3" s="197"/>
      <c r="GF3" s="197"/>
      <c r="GG3" s="197"/>
      <c r="GH3" s="197"/>
      <c r="GI3" s="197"/>
      <c r="GJ3" s="197"/>
      <c r="GK3" s="197"/>
      <c r="GL3" s="197"/>
      <c r="GM3" s="197"/>
      <c r="GN3" s="197"/>
      <c r="GO3" s="197"/>
      <c r="GP3" s="197"/>
      <c r="GQ3" s="197"/>
      <c r="GR3" s="197"/>
      <c r="GS3" s="197"/>
      <c r="GT3" s="197"/>
      <c r="GU3" s="197"/>
      <c r="GV3" s="197"/>
      <c r="GW3" s="197"/>
      <c r="GX3" s="197"/>
      <c r="GY3" s="197"/>
      <c r="GZ3" s="197"/>
      <c r="HA3" s="197"/>
      <c r="HB3" s="197"/>
      <c r="HC3" s="197"/>
      <c r="HD3" s="197"/>
      <c r="HE3" s="197"/>
      <c r="HF3" s="197"/>
      <c r="HG3" s="197"/>
      <c r="HH3" s="197"/>
      <c r="HI3" s="197"/>
      <c r="HJ3" s="197"/>
      <c r="HK3" s="197"/>
      <c r="HL3" s="197"/>
      <c r="HM3" s="197"/>
      <c r="HN3" s="197"/>
      <c r="HO3" s="197"/>
      <c r="HP3" s="197"/>
      <c r="HQ3" s="197"/>
      <c r="HR3" s="197"/>
      <c r="HS3" s="197"/>
      <c r="HT3" s="197"/>
      <c r="HU3" s="197"/>
      <c r="HV3" s="197"/>
      <c r="HW3" s="197"/>
      <c r="HX3" s="197"/>
      <c r="HY3" s="197"/>
      <c r="HZ3" s="197"/>
      <c r="IA3" s="197"/>
      <c r="IB3" s="197"/>
      <c r="IC3" s="197"/>
      <c r="ID3" s="197"/>
      <c r="IE3" s="197"/>
      <c r="IF3" s="197"/>
      <c r="IG3" s="197"/>
      <c r="IH3" s="197"/>
      <c r="II3" s="197"/>
      <c r="IJ3" s="197"/>
      <c r="IK3" s="197"/>
      <c r="IL3" s="197"/>
      <c r="IM3" s="197"/>
      <c r="IN3" s="197"/>
      <c r="IO3" s="197"/>
      <c r="IP3" s="197"/>
      <c r="IQ3" s="197"/>
      <c r="IR3" s="197"/>
      <c r="IS3" s="197"/>
      <c r="IT3" s="197"/>
      <c r="IU3" s="197"/>
      <c r="IV3" s="197"/>
    </row>
    <row r="4" spans="1:256" ht="15.75">
      <c r="A4" s="212"/>
      <c r="B4" s="208"/>
      <c r="C4" s="208"/>
      <c r="D4" s="208"/>
      <c r="E4" s="209"/>
      <c r="F4" s="208"/>
      <c r="G4" s="208"/>
      <c r="H4" s="208"/>
      <c r="I4" s="208"/>
      <c r="J4" s="210"/>
      <c r="K4" s="211"/>
      <c r="L4" s="211"/>
      <c r="M4" s="211"/>
      <c r="N4" s="211"/>
      <c r="O4" s="204"/>
      <c r="P4" s="204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05"/>
      <c r="AS4" s="205"/>
      <c r="AT4" s="205"/>
      <c r="AU4" s="205"/>
      <c r="AV4" s="211"/>
      <c r="AW4" s="211"/>
      <c r="AX4" s="211"/>
      <c r="AY4" s="211"/>
      <c r="AZ4" s="211"/>
      <c r="BA4" s="211"/>
      <c r="BB4" s="211"/>
      <c r="BC4" s="211"/>
      <c r="BD4" s="211"/>
      <c r="BE4" s="206"/>
      <c r="BF4" s="206"/>
      <c r="BG4" s="206"/>
      <c r="BH4" s="206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7"/>
      <c r="HZ4" s="197"/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  <c r="IR4" s="197"/>
      <c r="IS4" s="197"/>
      <c r="IT4" s="197"/>
      <c r="IU4" s="197"/>
      <c r="IV4" s="197"/>
    </row>
    <row r="5" spans="1:256" ht="15.75">
      <c r="A5" s="213" t="s">
        <v>140</v>
      </c>
      <c r="B5" s="162"/>
      <c r="C5" s="162"/>
      <c r="D5" s="162"/>
      <c r="E5" s="162"/>
      <c r="F5" s="162"/>
      <c r="G5" s="214" t="s">
        <v>141</v>
      </c>
      <c r="H5" s="162"/>
      <c r="I5" s="162"/>
      <c r="J5" s="215" t="s">
        <v>141</v>
      </c>
      <c r="L5" s="216"/>
      <c r="M5" s="216"/>
      <c r="O5" s="204"/>
      <c r="P5" s="188"/>
      <c r="AR5" s="205"/>
      <c r="AS5" s="205"/>
      <c r="AT5" s="205"/>
      <c r="AU5" s="205"/>
      <c r="BB5" s="211"/>
      <c r="BE5" s="206"/>
      <c r="BF5" s="206"/>
      <c r="BG5" s="206"/>
      <c r="BH5" s="206"/>
      <c r="BI5" s="197"/>
      <c r="BJ5" s="197"/>
      <c r="BK5" s="197"/>
      <c r="BL5" s="197"/>
      <c r="BM5" s="197"/>
      <c r="BN5" s="197"/>
      <c r="BO5" s="197"/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7"/>
      <c r="CB5" s="197"/>
      <c r="CC5" s="197"/>
      <c r="CD5" s="197"/>
      <c r="CE5" s="197"/>
      <c r="CF5" s="197"/>
      <c r="CG5" s="197"/>
      <c r="CH5" s="197"/>
      <c r="CI5" s="197"/>
      <c r="CJ5" s="197"/>
      <c r="CK5" s="197"/>
      <c r="CL5" s="197"/>
      <c r="CM5" s="197"/>
      <c r="CN5" s="197"/>
      <c r="CO5" s="197"/>
      <c r="CP5" s="197"/>
      <c r="CQ5" s="197"/>
      <c r="CR5" s="197"/>
      <c r="CS5" s="197"/>
      <c r="CT5" s="197"/>
      <c r="CU5" s="197"/>
      <c r="CV5" s="197"/>
      <c r="CW5" s="197"/>
      <c r="CX5" s="197"/>
      <c r="CY5" s="197"/>
      <c r="CZ5" s="197"/>
      <c r="DA5" s="197"/>
      <c r="DB5" s="197"/>
      <c r="DC5" s="197"/>
      <c r="DD5" s="197"/>
      <c r="DE5" s="197"/>
      <c r="DF5" s="197"/>
      <c r="DG5" s="197"/>
      <c r="DH5" s="197"/>
      <c r="DI5" s="197"/>
      <c r="DJ5" s="197"/>
      <c r="DK5" s="197"/>
      <c r="DL5" s="197"/>
      <c r="DM5" s="197"/>
      <c r="DN5" s="197"/>
      <c r="DO5" s="197"/>
      <c r="DP5" s="197"/>
      <c r="DQ5" s="197"/>
      <c r="DR5" s="197"/>
      <c r="DS5" s="197"/>
      <c r="DT5" s="197"/>
      <c r="DU5" s="197"/>
      <c r="DV5" s="197"/>
      <c r="DW5" s="197"/>
      <c r="DX5" s="197"/>
      <c r="DY5" s="197"/>
      <c r="DZ5" s="197"/>
      <c r="EA5" s="197"/>
      <c r="EB5" s="197"/>
      <c r="EC5" s="197"/>
      <c r="ED5" s="197"/>
      <c r="EE5" s="197"/>
      <c r="EF5" s="197"/>
      <c r="EG5" s="197"/>
      <c r="EH5" s="197"/>
      <c r="EI5" s="197"/>
      <c r="EJ5" s="197"/>
      <c r="EK5" s="197"/>
      <c r="EL5" s="197"/>
      <c r="EM5" s="197"/>
      <c r="EN5" s="197"/>
      <c r="EO5" s="197"/>
      <c r="EP5" s="197"/>
      <c r="EQ5" s="197"/>
      <c r="ER5" s="197"/>
      <c r="ES5" s="197"/>
      <c r="ET5" s="197"/>
      <c r="EU5" s="197"/>
      <c r="EV5" s="197"/>
      <c r="EW5" s="197"/>
      <c r="EX5" s="197"/>
      <c r="EY5" s="197"/>
      <c r="EZ5" s="197"/>
      <c r="FA5" s="197"/>
      <c r="FB5" s="197"/>
      <c r="FC5" s="197"/>
      <c r="FD5" s="197"/>
      <c r="FE5" s="197"/>
      <c r="FF5" s="197"/>
      <c r="FG5" s="197"/>
      <c r="FH5" s="197"/>
      <c r="FI5" s="197"/>
      <c r="FJ5" s="197"/>
      <c r="FK5" s="197"/>
      <c r="FL5" s="197"/>
      <c r="FM5" s="197"/>
      <c r="FN5" s="197"/>
      <c r="FO5" s="197"/>
      <c r="FP5" s="197"/>
      <c r="FQ5" s="197"/>
      <c r="FR5" s="197"/>
      <c r="FS5" s="197"/>
      <c r="FT5" s="197"/>
      <c r="FU5" s="197"/>
      <c r="FV5" s="197"/>
      <c r="FW5" s="197"/>
      <c r="FX5" s="197"/>
      <c r="FY5" s="197"/>
      <c r="FZ5" s="197"/>
      <c r="GA5" s="197"/>
      <c r="GB5" s="197"/>
      <c r="GC5" s="197"/>
      <c r="GD5" s="197"/>
      <c r="GE5" s="197"/>
      <c r="GF5" s="197"/>
      <c r="GG5" s="197"/>
      <c r="GH5" s="197"/>
      <c r="GI5" s="197"/>
      <c r="GJ5" s="197"/>
      <c r="GK5" s="197"/>
      <c r="GL5" s="197"/>
      <c r="GM5" s="197"/>
      <c r="GN5" s="197"/>
      <c r="GO5" s="197"/>
      <c r="GP5" s="197"/>
      <c r="GQ5" s="197"/>
      <c r="GR5" s="197"/>
      <c r="GS5" s="197"/>
      <c r="GT5" s="197"/>
      <c r="GU5" s="197"/>
      <c r="GV5" s="197"/>
      <c r="GW5" s="197"/>
      <c r="GX5" s="197"/>
      <c r="GY5" s="197"/>
      <c r="GZ5" s="197"/>
      <c r="HA5" s="197"/>
      <c r="HB5" s="197"/>
      <c r="HC5" s="197"/>
      <c r="HD5" s="197"/>
      <c r="HE5" s="197"/>
      <c r="HF5" s="197"/>
      <c r="HG5" s="197"/>
      <c r="HH5" s="197"/>
      <c r="HI5" s="197"/>
      <c r="HJ5" s="197"/>
      <c r="HK5" s="197"/>
      <c r="HL5" s="197"/>
      <c r="HM5" s="197"/>
      <c r="HN5" s="197"/>
      <c r="HO5" s="197"/>
      <c r="HP5" s="197"/>
      <c r="HQ5" s="197"/>
      <c r="HR5" s="197"/>
      <c r="HS5" s="197"/>
      <c r="HT5" s="197"/>
      <c r="HU5" s="197"/>
      <c r="HV5" s="197"/>
      <c r="HW5" s="197"/>
      <c r="HX5" s="197"/>
      <c r="HY5" s="197"/>
      <c r="HZ5" s="197"/>
      <c r="IA5" s="197"/>
      <c r="IB5" s="197"/>
      <c r="IC5" s="197"/>
      <c r="ID5" s="197"/>
      <c r="IE5" s="197"/>
      <c r="IF5" s="197"/>
      <c r="IG5" s="197"/>
      <c r="IH5" s="197"/>
      <c r="II5" s="197"/>
      <c r="IJ5" s="197"/>
      <c r="IK5" s="197"/>
      <c r="IL5" s="197"/>
      <c r="IM5" s="197"/>
      <c r="IN5" s="197"/>
      <c r="IO5" s="197"/>
      <c r="IP5" s="197"/>
      <c r="IQ5" s="197"/>
      <c r="IR5" s="197"/>
      <c r="IS5" s="197"/>
      <c r="IT5" s="197"/>
      <c r="IU5" s="197"/>
      <c r="IV5" s="197"/>
    </row>
    <row r="6" spans="1:256">
      <c r="A6" s="161"/>
      <c r="B6" s="162" t="s">
        <v>142</v>
      </c>
      <c r="C6" s="162"/>
      <c r="D6" s="162"/>
      <c r="E6" s="162"/>
      <c r="F6" s="108" t="s">
        <v>143</v>
      </c>
      <c r="G6" s="214" t="s">
        <v>144</v>
      </c>
      <c r="H6" s="162"/>
      <c r="I6" s="217" t="s">
        <v>145</v>
      </c>
      <c r="J6" s="215" t="s">
        <v>144</v>
      </c>
      <c r="L6" s="216"/>
      <c r="M6" s="216"/>
      <c r="O6" s="204"/>
      <c r="P6" s="188"/>
      <c r="AR6" s="205"/>
      <c r="AS6" s="205"/>
      <c r="AT6" s="205"/>
      <c r="AU6" s="205"/>
      <c r="BE6" s="206"/>
      <c r="BF6" s="206"/>
      <c r="BG6" s="206"/>
      <c r="BH6" s="206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  <c r="IT6" s="197"/>
      <c r="IU6" s="197"/>
      <c r="IV6" s="197"/>
    </row>
    <row r="7" spans="1:256">
      <c r="A7" s="218" t="s">
        <v>146</v>
      </c>
      <c r="B7" s="162" t="s">
        <v>142</v>
      </c>
      <c r="C7" s="162"/>
      <c r="D7" s="162"/>
      <c r="E7" s="214" t="s">
        <v>11</v>
      </c>
      <c r="F7" s="214" t="s">
        <v>147</v>
      </c>
      <c r="G7" s="219" t="s">
        <v>148</v>
      </c>
      <c r="H7" s="214" t="s">
        <v>11</v>
      </c>
      <c r="I7" s="219" t="s">
        <v>147</v>
      </c>
      <c r="J7" s="220" t="s">
        <v>147</v>
      </c>
      <c r="K7" s="221"/>
      <c r="L7" s="114"/>
      <c r="M7" s="114"/>
      <c r="O7" s="204"/>
      <c r="P7" s="188"/>
      <c r="AR7" s="205"/>
      <c r="AS7" s="205"/>
      <c r="AT7" s="205"/>
      <c r="AU7" s="205"/>
      <c r="BE7" s="206"/>
      <c r="BF7" s="206"/>
      <c r="BG7" s="206"/>
      <c r="BH7" s="206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7"/>
      <c r="FF7" s="197"/>
      <c r="FG7" s="197"/>
      <c r="FH7" s="197"/>
      <c r="FI7" s="197"/>
      <c r="FJ7" s="197"/>
      <c r="FK7" s="197"/>
      <c r="FL7" s="197"/>
      <c r="FM7" s="197"/>
      <c r="FN7" s="197"/>
      <c r="FO7" s="197"/>
      <c r="FP7" s="197"/>
      <c r="FQ7" s="197"/>
      <c r="FR7" s="197"/>
      <c r="FS7" s="197"/>
      <c r="FT7" s="197"/>
      <c r="FU7" s="197"/>
      <c r="FV7" s="197"/>
      <c r="FW7" s="197"/>
      <c r="FX7" s="197"/>
      <c r="FY7" s="197"/>
      <c r="FZ7" s="197"/>
      <c r="GA7" s="197"/>
      <c r="GB7" s="197"/>
      <c r="GC7" s="197"/>
      <c r="GD7" s="197"/>
      <c r="GE7" s="197"/>
      <c r="GF7" s="197"/>
      <c r="GG7" s="197"/>
      <c r="GH7" s="197"/>
      <c r="GI7" s="197"/>
      <c r="GJ7" s="197"/>
      <c r="GK7" s="197"/>
      <c r="GL7" s="197"/>
      <c r="GM7" s="197"/>
      <c r="GN7" s="197"/>
      <c r="GO7" s="197"/>
      <c r="GP7" s="197"/>
      <c r="GQ7" s="197"/>
      <c r="GR7" s="197"/>
      <c r="GS7" s="197"/>
      <c r="GT7" s="197"/>
      <c r="GU7" s="197"/>
      <c r="GV7" s="197"/>
      <c r="GW7" s="197"/>
      <c r="GX7" s="197"/>
      <c r="GY7" s="197"/>
      <c r="GZ7" s="197"/>
      <c r="HA7" s="197"/>
      <c r="HB7" s="197"/>
      <c r="HC7" s="197"/>
      <c r="HD7" s="197"/>
      <c r="HE7" s="197"/>
      <c r="HF7" s="197"/>
      <c r="HG7" s="197"/>
      <c r="HH7" s="197"/>
      <c r="HI7" s="197"/>
      <c r="HJ7" s="197"/>
      <c r="HK7" s="197"/>
      <c r="HL7" s="197"/>
      <c r="HM7" s="197"/>
      <c r="HN7" s="197"/>
      <c r="HO7" s="197"/>
      <c r="HP7" s="197"/>
      <c r="HQ7" s="197"/>
      <c r="HR7" s="197"/>
      <c r="HS7" s="197"/>
      <c r="HT7" s="197"/>
      <c r="HU7" s="197"/>
      <c r="HV7" s="197"/>
      <c r="HW7" s="197"/>
      <c r="HX7" s="197"/>
      <c r="HY7" s="197"/>
      <c r="HZ7" s="197"/>
      <c r="IA7" s="197"/>
      <c r="IB7" s="197"/>
      <c r="IC7" s="197"/>
      <c r="ID7" s="197"/>
      <c r="IE7" s="197"/>
      <c r="IF7" s="197"/>
      <c r="IG7" s="197"/>
      <c r="IH7" s="197"/>
      <c r="II7" s="197"/>
      <c r="IJ7" s="197"/>
      <c r="IK7" s="197"/>
      <c r="IL7" s="197"/>
      <c r="IM7" s="197"/>
      <c r="IN7" s="197"/>
      <c r="IO7" s="197"/>
      <c r="IP7" s="197"/>
      <c r="IQ7" s="197"/>
      <c r="IR7" s="197"/>
      <c r="IS7" s="197"/>
      <c r="IT7" s="197"/>
      <c r="IU7" s="197"/>
      <c r="IV7" s="197"/>
    </row>
    <row r="8" spans="1:256">
      <c r="A8" s="218" t="s">
        <v>149</v>
      </c>
      <c r="B8" s="162" t="s">
        <v>150</v>
      </c>
      <c r="C8" s="162"/>
      <c r="D8" s="162"/>
      <c r="E8" s="214" t="s">
        <v>151</v>
      </c>
      <c r="F8" s="214" t="s">
        <v>152</v>
      </c>
      <c r="G8" s="222" t="s">
        <v>153</v>
      </c>
      <c r="H8" s="214" t="s">
        <v>151</v>
      </c>
      <c r="I8" s="223" t="s">
        <v>152</v>
      </c>
      <c r="J8" s="224" t="s">
        <v>153</v>
      </c>
      <c r="L8" s="119"/>
      <c r="M8" s="119"/>
      <c r="O8" s="225"/>
      <c r="P8" s="226"/>
      <c r="Q8" s="162"/>
      <c r="R8" s="162"/>
      <c r="S8" s="162"/>
      <c r="AR8" s="205"/>
      <c r="AS8" s="205"/>
      <c r="AT8" s="205"/>
      <c r="AU8" s="205"/>
      <c r="BE8" s="206"/>
      <c r="BF8" s="206"/>
      <c r="BG8" s="206"/>
      <c r="BH8" s="206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7"/>
      <c r="FF8" s="197"/>
      <c r="FG8" s="197"/>
      <c r="FH8" s="197"/>
      <c r="FI8" s="197"/>
      <c r="FJ8" s="197"/>
      <c r="FK8" s="197"/>
      <c r="FL8" s="197"/>
      <c r="FM8" s="197"/>
      <c r="FN8" s="197"/>
      <c r="FO8" s="197"/>
      <c r="FP8" s="197"/>
      <c r="FQ8" s="197"/>
      <c r="FR8" s="197"/>
      <c r="FS8" s="197"/>
      <c r="FT8" s="197"/>
      <c r="FU8" s="197"/>
      <c r="FV8" s="197"/>
      <c r="FW8" s="197"/>
      <c r="FX8" s="197"/>
      <c r="FY8" s="197"/>
      <c r="FZ8" s="197"/>
      <c r="GA8" s="197"/>
      <c r="GB8" s="197"/>
      <c r="GC8" s="197"/>
      <c r="GD8" s="197"/>
      <c r="GE8" s="197"/>
      <c r="GF8" s="197"/>
      <c r="GG8" s="197"/>
      <c r="GH8" s="197"/>
      <c r="GI8" s="197"/>
      <c r="GJ8" s="197"/>
      <c r="GK8" s="197"/>
      <c r="GL8" s="197"/>
      <c r="GM8" s="197"/>
      <c r="GN8" s="197"/>
      <c r="GO8" s="197"/>
      <c r="GP8" s="197"/>
      <c r="GQ8" s="197"/>
      <c r="GR8" s="197"/>
      <c r="GS8" s="197"/>
      <c r="GT8" s="197"/>
      <c r="GU8" s="197"/>
      <c r="GV8" s="197"/>
      <c r="GW8" s="197"/>
      <c r="GX8" s="197"/>
      <c r="GY8" s="197"/>
      <c r="GZ8" s="197"/>
      <c r="HA8" s="197"/>
      <c r="HB8" s="197"/>
      <c r="HC8" s="197"/>
      <c r="HD8" s="197"/>
      <c r="HE8" s="197"/>
      <c r="HF8" s="197"/>
      <c r="HG8" s="197"/>
      <c r="HH8" s="197"/>
      <c r="HI8" s="197"/>
      <c r="HJ8" s="197"/>
      <c r="HK8" s="197"/>
      <c r="HL8" s="197"/>
      <c r="HM8" s="197"/>
      <c r="HN8" s="197"/>
      <c r="HO8" s="197"/>
      <c r="HP8" s="197"/>
      <c r="HQ8" s="197"/>
      <c r="HR8" s="197"/>
      <c r="HS8" s="197"/>
      <c r="HT8" s="197"/>
      <c r="HU8" s="197"/>
      <c r="HV8" s="197"/>
      <c r="HW8" s="197"/>
      <c r="HX8" s="197"/>
      <c r="HY8" s="197"/>
      <c r="HZ8" s="197"/>
      <c r="IA8" s="197"/>
      <c r="IB8" s="197"/>
      <c r="IC8" s="197"/>
      <c r="ID8" s="197"/>
      <c r="IE8" s="197"/>
      <c r="IF8" s="197"/>
      <c r="IG8" s="197"/>
      <c r="IH8" s="197"/>
      <c r="II8" s="197"/>
      <c r="IJ8" s="197"/>
      <c r="IK8" s="197"/>
      <c r="IL8" s="197"/>
      <c r="IM8" s="197"/>
      <c r="IN8" s="197"/>
      <c r="IO8" s="197"/>
      <c r="IP8" s="197"/>
      <c r="IQ8" s="197"/>
      <c r="IR8" s="197"/>
      <c r="IS8" s="197"/>
      <c r="IT8" s="197"/>
      <c r="IU8" s="197"/>
      <c r="IV8" s="197"/>
    </row>
    <row r="9" spans="1:256">
      <c r="A9" s="161"/>
      <c r="B9" s="162" t="s">
        <v>154</v>
      </c>
      <c r="C9" s="162"/>
      <c r="D9" s="162"/>
      <c r="E9" s="214" t="s">
        <v>155</v>
      </c>
      <c r="F9" s="222" t="s">
        <v>156</v>
      </c>
      <c r="G9" s="214" t="s">
        <v>157</v>
      </c>
      <c r="H9" s="222" t="s">
        <v>158</v>
      </c>
      <c r="I9" s="222" t="s">
        <v>159</v>
      </c>
      <c r="J9" s="224" t="s">
        <v>160</v>
      </c>
      <c r="L9" s="216"/>
      <c r="M9" s="119"/>
      <c r="O9" s="225"/>
      <c r="P9" s="226"/>
      <c r="Q9" s="162"/>
      <c r="R9" s="227"/>
      <c r="S9" s="162"/>
      <c r="AR9" s="205"/>
      <c r="AS9" s="205"/>
      <c r="AT9" s="205"/>
      <c r="AU9" s="205"/>
      <c r="BE9" s="206"/>
      <c r="BF9" s="206"/>
      <c r="BG9" s="206"/>
      <c r="BH9" s="206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7"/>
      <c r="FF9" s="197"/>
      <c r="FG9" s="197"/>
      <c r="FH9" s="197"/>
      <c r="FI9" s="197"/>
      <c r="FJ9" s="197"/>
      <c r="FK9" s="197"/>
      <c r="FL9" s="197"/>
      <c r="FM9" s="197"/>
      <c r="FN9" s="197"/>
      <c r="FO9" s="197"/>
      <c r="FP9" s="197"/>
      <c r="FQ9" s="197"/>
      <c r="FR9" s="197"/>
      <c r="FS9" s="197"/>
      <c r="FT9" s="197"/>
      <c r="FU9" s="197"/>
      <c r="FV9" s="197"/>
      <c r="FW9" s="197"/>
      <c r="FX9" s="197"/>
      <c r="FY9" s="197"/>
      <c r="FZ9" s="197"/>
      <c r="GA9" s="197"/>
      <c r="GB9" s="197"/>
      <c r="GC9" s="197"/>
      <c r="GD9" s="197"/>
      <c r="GE9" s="197"/>
      <c r="GF9" s="197"/>
      <c r="GG9" s="197"/>
      <c r="GH9" s="197"/>
      <c r="GI9" s="197"/>
      <c r="GJ9" s="197"/>
      <c r="GK9" s="197"/>
      <c r="GL9" s="197"/>
      <c r="GM9" s="197"/>
      <c r="GN9" s="197"/>
      <c r="GO9" s="197"/>
      <c r="GP9" s="197"/>
      <c r="GQ9" s="197"/>
      <c r="GR9" s="197"/>
      <c r="GS9" s="197"/>
      <c r="GT9" s="197"/>
      <c r="GU9" s="197"/>
      <c r="GV9" s="197"/>
      <c r="GW9" s="197"/>
      <c r="GX9" s="197"/>
      <c r="GY9" s="197"/>
      <c r="GZ9" s="197"/>
      <c r="HA9" s="197"/>
      <c r="HB9" s="197"/>
      <c r="HC9" s="197"/>
      <c r="HD9" s="197"/>
      <c r="HE9" s="197"/>
      <c r="HF9" s="197"/>
      <c r="HG9" s="197"/>
      <c r="HH9" s="197"/>
      <c r="HI9" s="197"/>
      <c r="HJ9" s="197"/>
      <c r="HK9" s="197"/>
      <c r="HL9" s="197"/>
      <c r="HM9" s="197"/>
      <c r="HN9" s="197"/>
      <c r="HO9" s="197"/>
      <c r="HP9" s="197"/>
      <c r="HQ9" s="197"/>
      <c r="HR9" s="197"/>
      <c r="HS9" s="197"/>
      <c r="HT9" s="197"/>
      <c r="HU9" s="197"/>
      <c r="HV9" s="197"/>
      <c r="HW9" s="197"/>
      <c r="HX9" s="197"/>
      <c r="HY9" s="197"/>
      <c r="HZ9" s="197"/>
      <c r="IA9" s="197"/>
      <c r="IB9" s="197"/>
      <c r="IC9" s="197"/>
      <c r="ID9" s="197"/>
      <c r="IE9" s="197"/>
      <c r="IF9" s="197"/>
      <c r="IG9" s="197"/>
      <c r="IH9" s="197"/>
      <c r="II9" s="197"/>
      <c r="IJ9" s="197"/>
      <c r="IK9" s="197"/>
      <c r="IL9" s="197"/>
      <c r="IM9" s="197"/>
      <c r="IN9" s="197"/>
      <c r="IO9" s="197"/>
      <c r="IP9" s="197"/>
      <c r="IQ9" s="197"/>
      <c r="IR9" s="197"/>
      <c r="IS9" s="197"/>
      <c r="IT9" s="197"/>
      <c r="IU9" s="197"/>
      <c r="IV9" s="197"/>
    </row>
    <row r="10" spans="1:256">
      <c r="A10" s="161"/>
      <c r="B10" s="162"/>
      <c r="C10" s="162"/>
      <c r="D10" s="162"/>
      <c r="E10" s="162"/>
      <c r="F10" s="162"/>
      <c r="G10" s="162"/>
      <c r="H10" s="162"/>
      <c r="I10" s="162"/>
      <c r="J10" s="228"/>
      <c r="O10" s="225"/>
      <c r="P10" s="229"/>
      <c r="Q10" s="230"/>
      <c r="R10" s="231"/>
      <c r="S10" s="231"/>
      <c r="AR10" s="205"/>
      <c r="AS10" s="205"/>
      <c r="AT10" s="205"/>
      <c r="AU10" s="205"/>
      <c r="BE10" s="206"/>
      <c r="BF10" s="206"/>
      <c r="BG10" s="206"/>
      <c r="BH10" s="206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7"/>
      <c r="FF10" s="197"/>
      <c r="FG10" s="197"/>
      <c r="FH10" s="197"/>
      <c r="FI10" s="197"/>
      <c r="FJ10" s="197"/>
      <c r="FK10" s="197"/>
      <c r="FL10" s="197"/>
      <c r="FM10" s="197"/>
      <c r="FN10" s="197"/>
      <c r="FO10" s="197"/>
      <c r="FP10" s="197"/>
      <c r="FQ10" s="197"/>
      <c r="FR10" s="197"/>
      <c r="FS10" s="197"/>
      <c r="FT10" s="197"/>
      <c r="FU10" s="197"/>
      <c r="FV10" s="197"/>
      <c r="FW10" s="197"/>
      <c r="FX10" s="197"/>
      <c r="FY10" s="197"/>
      <c r="FZ10" s="197"/>
      <c r="GA10" s="197"/>
      <c r="GB10" s="197"/>
      <c r="GC10" s="197"/>
      <c r="GD10" s="197"/>
      <c r="GE10" s="197"/>
      <c r="GF10" s="197"/>
      <c r="GG10" s="197"/>
      <c r="GH10" s="197"/>
      <c r="GI10" s="197"/>
      <c r="GJ10" s="197"/>
      <c r="GK10" s="197"/>
      <c r="GL10" s="197"/>
      <c r="GM10" s="197"/>
      <c r="GN10" s="197"/>
      <c r="GO10" s="197"/>
      <c r="GP10" s="197"/>
      <c r="GQ10" s="197"/>
      <c r="GR10" s="197"/>
      <c r="GS10" s="197"/>
      <c r="GT10" s="197"/>
      <c r="GU10" s="197"/>
      <c r="GV10" s="197"/>
      <c r="GW10" s="197"/>
      <c r="GX10" s="197"/>
      <c r="GY10" s="197"/>
      <c r="GZ10" s="197"/>
      <c r="HA10" s="197"/>
      <c r="HB10" s="197"/>
      <c r="HC10" s="197"/>
      <c r="HD10" s="197"/>
      <c r="HE10" s="197"/>
      <c r="HF10" s="197"/>
      <c r="HG10" s="197"/>
      <c r="HH10" s="197"/>
      <c r="HI10" s="197"/>
      <c r="HJ10" s="197"/>
      <c r="HK10" s="197"/>
      <c r="HL10" s="197"/>
      <c r="HM10" s="197"/>
      <c r="HN10" s="197"/>
      <c r="HO10" s="197"/>
      <c r="HP10" s="197"/>
      <c r="HQ10" s="197"/>
      <c r="HR10" s="197"/>
      <c r="HS10" s="197"/>
      <c r="HT10" s="197"/>
      <c r="HU10" s="197"/>
      <c r="HV10" s="197"/>
      <c r="HW10" s="197"/>
      <c r="HX10" s="197"/>
      <c r="HY10" s="197"/>
      <c r="HZ10" s="197"/>
      <c r="IA10" s="197"/>
      <c r="IB10" s="197"/>
      <c r="IC10" s="197"/>
      <c r="ID10" s="197"/>
      <c r="IE10" s="197"/>
      <c r="IF10" s="197"/>
      <c r="IG10" s="197"/>
      <c r="IH10" s="197"/>
      <c r="II10" s="197"/>
      <c r="IJ10" s="197"/>
      <c r="IK10" s="197"/>
      <c r="IL10" s="197"/>
      <c r="IM10" s="197"/>
      <c r="IN10" s="197"/>
      <c r="IO10" s="197"/>
      <c r="IP10" s="197"/>
      <c r="IQ10" s="197"/>
      <c r="IR10" s="197"/>
      <c r="IS10" s="197"/>
      <c r="IT10" s="197"/>
      <c r="IU10" s="197"/>
      <c r="IV10" s="197"/>
    </row>
    <row r="11" spans="1:256">
      <c r="A11" s="161">
        <v>1</v>
      </c>
      <c r="B11" s="162" t="s">
        <v>161</v>
      </c>
      <c r="C11" s="162"/>
      <c r="D11" s="162"/>
      <c r="E11" s="162">
        <v>0</v>
      </c>
      <c r="F11" s="232">
        <v>9.01</v>
      </c>
      <c r="G11" s="233">
        <f>E11*F11</f>
        <v>0</v>
      </c>
      <c r="H11" s="162">
        <v>0</v>
      </c>
      <c r="I11" s="234">
        <v>10.7</v>
      </c>
      <c r="J11" s="235">
        <f>H11*I11</f>
        <v>0</v>
      </c>
      <c r="K11" s="236"/>
      <c r="M11" s="237"/>
      <c r="O11" s="226"/>
      <c r="P11" s="238"/>
      <c r="Q11" s="239"/>
      <c r="R11" s="239"/>
      <c r="S11" s="239"/>
      <c r="AR11" s="205"/>
      <c r="AS11" s="205"/>
      <c r="AT11" s="205"/>
      <c r="AU11" s="205"/>
      <c r="BE11" s="206"/>
      <c r="BF11" s="206"/>
      <c r="BG11" s="206"/>
      <c r="BH11" s="206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/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  <c r="DT11" s="197"/>
      <c r="DU11" s="197"/>
      <c r="DV11" s="197"/>
      <c r="DW11" s="197"/>
      <c r="DX11" s="197"/>
      <c r="DY11" s="197"/>
      <c r="DZ11" s="197"/>
      <c r="EA11" s="197"/>
      <c r="EB11" s="197"/>
      <c r="EC11" s="197"/>
      <c r="ED11" s="197"/>
      <c r="EE11" s="197"/>
      <c r="EF11" s="197"/>
      <c r="EG11" s="197"/>
      <c r="EH11" s="197"/>
      <c r="EI11" s="197"/>
      <c r="EJ11" s="197"/>
      <c r="EK11" s="197"/>
      <c r="EL11" s="197"/>
      <c r="EM11" s="197"/>
      <c r="EN11" s="197"/>
      <c r="EO11" s="197"/>
      <c r="EP11" s="197"/>
      <c r="EQ11" s="197"/>
      <c r="ER11" s="197"/>
      <c r="ES11" s="197"/>
      <c r="ET11" s="197"/>
      <c r="EU11" s="197"/>
      <c r="EV11" s="197"/>
      <c r="EW11" s="197"/>
      <c r="EX11" s="197"/>
      <c r="EY11" s="197"/>
      <c r="EZ11" s="197"/>
      <c r="FA11" s="197"/>
      <c r="FB11" s="197"/>
      <c r="FC11" s="197"/>
      <c r="FD11" s="197"/>
      <c r="FE11" s="197"/>
      <c r="FF11" s="197"/>
      <c r="FG11" s="197"/>
      <c r="FH11" s="197"/>
      <c r="FI11" s="197"/>
      <c r="FJ11" s="197"/>
      <c r="FK11" s="197"/>
      <c r="FL11" s="197"/>
      <c r="FM11" s="197"/>
      <c r="FN11" s="197"/>
      <c r="FO11" s="197"/>
      <c r="FP11" s="197"/>
      <c r="FQ11" s="197"/>
      <c r="FR11" s="197"/>
      <c r="FS11" s="197"/>
      <c r="FT11" s="197"/>
      <c r="FU11" s="197"/>
      <c r="FV11" s="197"/>
      <c r="FW11" s="197"/>
      <c r="FX11" s="197"/>
      <c r="FY11" s="197"/>
      <c r="FZ11" s="197"/>
      <c r="GA11" s="197"/>
      <c r="GB11" s="197"/>
      <c r="GC11" s="197"/>
      <c r="GD11" s="197"/>
      <c r="GE11" s="197"/>
      <c r="GF11" s="197"/>
      <c r="GG11" s="197"/>
      <c r="GH11" s="197"/>
      <c r="GI11" s="197"/>
      <c r="GJ11" s="197"/>
      <c r="GK11" s="197"/>
      <c r="GL11" s="197"/>
      <c r="GM11" s="197"/>
      <c r="GN11" s="197"/>
      <c r="GO11" s="197"/>
      <c r="GP11" s="197"/>
      <c r="GQ11" s="197"/>
      <c r="GR11" s="197"/>
      <c r="GS11" s="197"/>
      <c r="GT11" s="197"/>
      <c r="GU11" s="197"/>
      <c r="GV11" s="197"/>
      <c r="GW11" s="197"/>
      <c r="GX11" s="197"/>
      <c r="GY11" s="197"/>
      <c r="GZ11" s="197"/>
      <c r="HA11" s="197"/>
      <c r="HB11" s="197"/>
      <c r="HC11" s="197"/>
      <c r="HD11" s="197"/>
      <c r="HE11" s="197"/>
      <c r="HF11" s="197"/>
      <c r="HG11" s="197"/>
      <c r="HH11" s="197"/>
      <c r="HI11" s="197"/>
      <c r="HJ11" s="197"/>
      <c r="HK11" s="197"/>
      <c r="HL11" s="197"/>
      <c r="HM11" s="197"/>
      <c r="HN11" s="197"/>
      <c r="HO11" s="197"/>
      <c r="HP11" s="197"/>
      <c r="HQ11" s="197"/>
      <c r="HR11" s="197"/>
      <c r="HS11" s="197"/>
      <c r="HT11" s="197"/>
      <c r="HU11" s="197"/>
      <c r="HV11" s="197"/>
      <c r="HW11" s="197"/>
      <c r="HX11" s="197"/>
      <c r="HY11" s="197"/>
      <c r="HZ11" s="197"/>
      <c r="IA11" s="197"/>
      <c r="IB11" s="197"/>
      <c r="IC11" s="197"/>
      <c r="ID11" s="197"/>
      <c r="IE11" s="197"/>
      <c r="IF11" s="197"/>
      <c r="IG11" s="197"/>
      <c r="IH11" s="197"/>
      <c r="II11" s="197"/>
      <c r="IJ11" s="197"/>
      <c r="IK11" s="197"/>
      <c r="IL11" s="197"/>
      <c r="IM11" s="197"/>
      <c r="IN11" s="197"/>
      <c r="IO11" s="197"/>
      <c r="IP11" s="197"/>
      <c r="IQ11" s="197"/>
      <c r="IR11" s="197"/>
      <c r="IS11" s="197"/>
      <c r="IT11" s="197"/>
      <c r="IU11" s="197"/>
      <c r="IV11" s="197"/>
    </row>
    <row r="12" spans="1:256">
      <c r="A12" s="161">
        <v>2</v>
      </c>
      <c r="B12" s="162" t="s">
        <v>162</v>
      </c>
      <c r="C12" s="162"/>
      <c r="D12" s="162"/>
      <c r="E12" s="162">
        <v>0</v>
      </c>
      <c r="F12" s="232">
        <v>23.77</v>
      </c>
      <c r="G12" s="233">
        <f>E12*F12</f>
        <v>0</v>
      </c>
      <c r="H12" s="162"/>
      <c r="I12" s="234"/>
      <c r="J12" s="235"/>
      <c r="K12" s="236"/>
      <c r="M12" s="237"/>
      <c r="O12" s="226"/>
      <c r="P12" s="238"/>
      <c r="Q12" s="239"/>
      <c r="R12" s="239"/>
      <c r="S12" s="239"/>
      <c r="AR12" s="205"/>
      <c r="AS12" s="205"/>
      <c r="AT12" s="205"/>
      <c r="AU12" s="205"/>
      <c r="BE12" s="206"/>
      <c r="BF12" s="206"/>
      <c r="BG12" s="206"/>
      <c r="BH12" s="206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7"/>
      <c r="BV12" s="197"/>
      <c r="BW12" s="197"/>
      <c r="BX12" s="197"/>
      <c r="BY12" s="197"/>
      <c r="BZ12" s="197"/>
      <c r="CA12" s="197"/>
      <c r="CB12" s="197"/>
      <c r="CC12" s="197"/>
      <c r="CD12" s="197"/>
      <c r="CE12" s="197"/>
      <c r="CF12" s="197"/>
      <c r="CG12" s="197"/>
      <c r="CH12" s="197"/>
      <c r="CI12" s="197"/>
      <c r="CJ12" s="197"/>
      <c r="CK12" s="197"/>
      <c r="CL12" s="197"/>
      <c r="CM12" s="197"/>
      <c r="CN12" s="197"/>
      <c r="CO12" s="197"/>
      <c r="CP12" s="197"/>
      <c r="CQ12" s="197"/>
      <c r="CR12" s="197"/>
      <c r="CS12" s="197"/>
      <c r="CT12" s="197"/>
      <c r="CU12" s="197"/>
      <c r="CV12" s="197"/>
      <c r="CW12" s="197"/>
      <c r="CX12" s="197"/>
      <c r="CY12" s="197"/>
      <c r="CZ12" s="197"/>
      <c r="DA12" s="197"/>
      <c r="DB12" s="197"/>
      <c r="DC12" s="197"/>
      <c r="DD12" s="197"/>
      <c r="DE12" s="197"/>
      <c r="DF12" s="197"/>
      <c r="DG12" s="197"/>
      <c r="DH12" s="197"/>
      <c r="DI12" s="197"/>
      <c r="DJ12" s="197"/>
      <c r="DK12" s="197"/>
      <c r="DL12" s="197"/>
      <c r="DM12" s="197"/>
      <c r="DN12" s="197"/>
      <c r="DO12" s="197"/>
      <c r="DP12" s="197"/>
      <c r="DQ12" s="197"/>
      <c r="DR12" s="197"/>
      <c r="DS12" s="197"/>
      <c r="DT12" s="197"/>
      <c r="DU12" s="197"/>
      <c r="DV12" s="197"/>
      <c r="DW12" s="197"/>
      <c r="DX12" s="197"/>
      <c r="DY12" s="197"/>
      <c r="DZ12" s="197"/>
      <c r="EA12" s="197"/>
      <c r="EB12" s="197"/>
      <c r="EC12" s="197"/>
      <c r="ED12" s="197"/>
      <c r="EE12" s="197"/>
      <c r="EF12" s="197"/>
      <c r="EG12" s="197"/>
      <c r="EH12" s="197"/>
      <c r="EI12" s="197"/>
      <c r="EJ12" s="197"/>
      <c r="EK12" s="197"/>
      <c r="EL12" s="197"/>
      <c r="EM12" s="197"/>
      <c r="EN12" s="197"/>
      <c r="EO12" s="197"/>
      <c r="EP12" s="197"/>
      <c r="EQ12" s="197"/>
      <c r="ER12" s="197"/>
      <c r="ES12" s="197"/>
      <c r="ET12" s="197"/>
      <c r="EU12" s="197"/>
      <c r="EV12" s="197"/>
      <c r="EW12" s="197"/>
      <c r="EX12" s="197"/>
      <c r="EY12" s="197"/>
      <c r="EZ12" s="197"/>
      <c r="FA12" s="197"/>
      <c r="FB12" s="197"/>
      <c r="FC12" s="197"/>
      <c r="FD12" s="197"/>
      <c r="FE12" s="197"/>
      <c r="FF12" s="197"/>
      <c r="FG12" s="197"/>
      <c r="FH12" s="197"/>
      <c r="FI12" s="197"/>
      <c r="FJ12" s="197"/>
      <c r="FK12" s="197"/>
      <c r="FL12" s="197"/>
      <c r="FM12" s="197"/>
      <c r="FN12" s="197"/>
      <c r="FO12" s="197"/>
      <c r="FP12" s="197"/>
      <c r="FQ12" s="197"/>
      <c r="FR12" s="197"/>
      <c r="FS12" s="197"/>
      <c r="FT12" s="197"/>
      <c r="FU12" s="197"/>
      <c r="FV12" s="197"/>
      <c r="FW12" s="197"/>
      <c r="FX12" s="197"/>
      <c r="FY12" s="197"/>
      <c r="FZ12" s="197"/>
      <c r="GA12" s="197"/>
      <c r="GB12" s="197"/>
      <c r="GC12" s="197"/>
      <c r="GD12" s="197"/>
      <c r="GE12" s="197"/>
      <c r="GF12" s="197"/>
      <c r="GG12" s="197"/>
      <c r="GH12" s="197"/>
      <c r="GI12" s="197"/>
      <c r="GJ12" s="197"/>
      <c r="GK12" s="197"/>
      <c r="GL12" s="197"/>
      <c r="GM12" s="197"/>
      <c r="GN12" s="197"/>
      <c r="GO12" s="197"/>
      <c r="GP12" s="197"/>
      <c r="GQ12" s="197"/>
      <c r="GR12" s="197"/>
      <c r="GS12" s="197"/>
      <c r="GT12" s="197"/>
      <c r="GU12" s="197"/>
      <c r="GV12" s="197"/>
      <c r="GW12" s="197"/>
      <c r="GX12" s="197"/>
      <c r="GY12" s="197"/>
      <c r="GZ12" s="197"/>
      <c r="HA12" s="197"/>
      <c r="HB12" s="197"/>
      <c r="HC12" s="197"/>
      <c r="HD12" s="197"/>
      <c r="HE12" s="197"/>
      <c r="HF12" s="197"/>
      <c r="HG12" s="197"/>
      <c r="HH12" s="197"/>
      <c r="HI12" s="197"/>
      <c r="HJ12" s="197"/>
      <c r="HK12" s="197"/>
      <c r="HL12" s="197"/>
      <c r="HM12" s="197"/>
      <c r="HN12" s="197"/>
      <c r="HO12" s="197"/>
      <c r="HP12" s="197"/>
      <c r="HQ12" s="197"/>
      <c r="HR12" s="197"/>
      <c r="HS12" s="197"/>
      <c r="HT12" s="197"/>
      <c r="HU12" s="197"/>
      <c r="HV12" s="197"/>
      <c r="HW12" s="197"/>
      <c r="HX12" s="197"/>
      <c r="HY12" s="197"/>
      <c r="HZ12" s="197"/>
      <c r="IA12" s="197"/>
      <c r="IB12" s="197"/>
      <c r="IC12" s="197"/>
      <c r="ID12" s="197"/>
      <c r="IE12" s="197"/>
      <c r="IF12" s="197"/>
      <c r="IG12" s="197"/>
      <c r="IH12" s="197"/>
      <c r="II12" s="197"/>
      <c r="IJ12" s="197"/>
      <c r="IK12" s="197"/>
      <c r="IL12" s="197"/>
      <c r="IM12" s="197"/>
      <c r="IN12" s="197"/>
      <c r="IO12" s="197"/>
      <c r="IP12" s="197"/>
      <c r="IQ12" s="197"/>
      <c r="IR12" s="197"/>
      <c r="IS12" s="197"/>
      <c r="IT12" s="197"/>
      <c r="IU12" s="197"/>
      <c r="IV12" s="197"/>
    </row>
    <row r="13" spans="1:256">
      <c r="A13" s="161"/>
      <c r="B13" s="162"/>
      <c r="C13" s="162"/>
      <c r="D13" s="162"/>
      <c r="E13" s="162"/>
      <c r="F13" s="232"/>
      <c r="G13" s="233"/>
      <c r="H13" s="162"/>
      <c r="I13" s="234"/>
      <c r="J13" s="235"/>
      <c r="K13" s="236"/>
      <c r="M13" s="237"/>
      <c r="O13" s="226"/>
      <c r="P13" s="238"/>
      <c r="Q13" s="239"/>
      <c r="R13" s="239"/>
      <c r="S13" s="239"/>
      <c r="AR13" s="205"/>
      <c r="AS13" s="205"/>
      <c r="AT13" s="205"/>
      <c r="AU13" s="205"/>
      <c r="BE13" s="206"/>
      <c r="BF13" s="206"/>
      <c r="BG13" s="206"/>
      <c r="BH13" s="206"/>
      <c r="BI13" s="197"/>
      <c r="BJ13" s="197"/>
      <c r="BK13" s="197"/>
      <c r="BL13" s="197"/>
      <c r="BM13" s="197"/>
      <c r="BN13" s="197"/>
      <c r="BO13" s="197"/>
      <c r="BP13" s="197"/>
      <c r="BQ13" s="197"/>
      <c r="BR13" s="197"/>
      <c r="BS13" s="197"/>
      <c r="BT13" s="197"/>
      <c r="BU13" s="197"/>
      <c r="BV13" s="197"/>
      <c r="BW13" s="197"/>
      <c r="BX13" s="197"/>
      <c r="BY13" s="197"/>
      <c r="BZ13" s="197"/>
      <c r="CA13" s="197"/>
      <c r="CB13" s="197"/>
      <c r="CC13" s="197"/>
      <c r="CD13" s="197"/>
      <c r="CE13" s="197"/>
      <c r="CF13" s="197"/>
      <c r="CG13" s="197"/>
      <c r="CH13" s="197"/>
      <c r="CI13" s="197"/>
      <c r="CJ13" s="197"/>
      <c r="CK13" s="197"/>
      <c r="CL13" s="197"/>
      <c r="CM13" s="197"/>
      <c r="CN13" s="197"/>
      <c r="CO13" s="197"/>
      <c r="CP13" s="197"/>
      <c r="CQ13" s="197"/>
      <c r="CR13" s="197"/>
      <c r="CS13" s="197"/>
      <c r="CT13" s="197"/>
      <c r="CU13" s="197"/>
      <c r="CV13" s="197"/>
      <c r="CW13" s="197"/>
      <c r="CX13" s="197"/>
      <c r="CY13" s="197"/>
      <c r="CZ13" s="197"/>
      <c r="DA13" s="197"/>
      <c r="DB13" s="197"/>
      <c r="DC13" s="197"/>
      <c r="DD13" s="197"/>
      <c r="DE13" s="197"/>
      <c r="DF13" s="197"/>
      <c r="DG13" s="197"/>
      <c r="DH13" s="197"/>
      <c r="DI13" s="197"/>
      <c r="DJ13" s="197"/>
      <c r="DK13" s="197"/>
      <c r="DL13" s="197"/>
      <c r="DM13" s="197"/>
      <c r="DN13" s="197"/>
      <c r="DO13" s="197"/>
      <c r="DP13" s="197"/>
      <c r="DQ13" s="197"/>
      <c r="DR13" s="197"/>
      <c r="DS13" s="197"/>
      <c r="DT13" s="197"/>
      <c r="DU13" s="197"/>
      <c r="DV13" s="197"/>
      <c r="DW13" s="197"/>
      <c r="DX13" s="197"/>
      <c r="DY13" s="197"/>
      <c r="DZ13" s="197"/>
      <c r="EA13" s="197"/>
      <c r="EB13" s="197"/>
      <c r="EC13" s="197"/>
      <c r="ED13" s="197"/>
      <c r="EE13" s="197"/>
      <c r="EF13" s="197"/>
      <c r="EG13" s="197"/>
      <c r="EH13" s="197"/>
      <c r="EI13" s="197"/>
      <c r="EJ13" s="197"/>
      <c r="EK13" s="197"/>
      <c r="EL13" s="197"/>
      <c r="EM13" s="197"/>
      <c r="EN13" s="197"/>
      <c r="EO13" s="197"/>
      <c r="EP13" s="197"/>
      <c r="EQ13" s="197"/>
      <c r="ER13" s="197"/>
      <c r="ES13" s="197"/>
      <c r="ET13" s="197"/>
      <c r="EU13" s="197"/>
      <c r="EV13" s="197"/>
      <c r="EW13" s="197"/>
      <c r="EX13" s="197"/>
      <c r="EY13" s="197"/>
      <c r="EZ13" s="197"/>
      <c r="FA13" s="197"/>
      <c r="FB13" s="197"/>
      <c r="FC13" s="197"/>
      <c r="FD13" s="197"/>
      <c r="FE13" s="197"/>
      <c r="FF13" s="197"/>
      <c r="FG13" s="197"/>
      <c r="FH13" s="197"/>
      <c r="FI13" s="197"/>
      <c r="FJ13" s="197"/>
      <c r="FK13" s="197"/>
      <c r="FL13" s="197"/>
      <c r="FM13" s="197"/>
      <c r="FN13" s="197"/>
      <c r="FO13" s="197"/>
      <c r="FP13" s="197"/>
      <c r="FQ13" s="197"/>
      <c r="FR13" s="197"/>
      <c r="FS13" s="197"/>
      <c r="FT13" s="197"/>
      <c r="FU13" s="197"/>
      <c r="FV13" s="197"/>
      <c r="FW13" s="197"/>
      <c r="FX13" s="197"/>
      <c r="FY13" s="197"/>
      <c r="FZ13" s="197"/>
      <c r="GA13" s="197"/>
      <c r="GB13" s="197"/>
      <c r="GC13" s="197"/>
      <c r="GD13" s="197"/>
      <c r="GE13" s="197"/>
      <c r="GF13" s="197"/>
      <c r="GG13" s="197"/>
      <c r="GH13" s="197"/>
      <c r="GI13" s="197"/>
      <c r="GJ13" s="197"/>
      <c r="GK13" s="197"/>
      <c r="GL13" s="197"/>
      <c r="GM13" s="197"/>
      <c r="GN13" s="197"/>
      <c r="GO13" s="197"/>
      <c r="GP13" s="197"/>
      <c r="GQ13" s="197"/>
      <c r="GR13" s="197"/>
      <c r="GS13" s="197"/>
      <c r="GT13" s="197"/>
      <c r="GU13" s="197"/>
      <c r="GV13" s="197"/>
      <c r="GW13" s="197"/>
      <c r="GX13" s="197"/>
      <c r="GY13" s="197"/>
      <c r="GZ13" s="197"/>
      <c r="HA13" s="197"/>
      <c r="HB13" s="197"/>
      <c r="HC13" s="197"/>
      <c r="HD13" s="197"/>
      <c r="HE13" s="197"/>
      <c r="HF13" s="197"/>
      <c r="HG13" s="197"/>
      <c r="HH13" s="197"/>
      <c r="HI13" s="197"/>
      <c r="HJ13" s="197"/>
      <c r="HK13" s="197"/>
      <c r="HL13" s="197"/>
      <c r="HM13" s="197"/>
      <c r="HN13" s="197"/>
      <c r="HO13" s="197"/>
      <c r="HP13" s="197"/>
      <c r="HQ13" s="197"/>
      <c r="HR13" s="197"/>
      <c r="HS13" s="197"/>
      <c r="HT13" s="197"/>
      <c r="HU13" s="197"/>
      <c r="HV13" s="197"/>
      <c r="HW13" s="197"/>
      <c r="HX13" s="197"/>
      <c r="HY13" s="197"/>
      <c r="HZ13" s="197"/>
      <c r="IA13" s="197"/>
      <c r="IB13" s="197"/>
      <c r="IC13" s="197"/>
      <c r="ID13" s="197"/>
      <c r="IE13" s="197"/>
      <c r="IF13" s="197"/>
      <c r="IG13" s="197"/>
      <c r="IH13" s="197"/>
      <c r="II13" s="197"/>
      <c r="IJ13" s="197"/>
      <c r="IK13" s="197"/>
      <c r="IL13" s="197"/>
      <c r="IM13" s="197"/>
      <c r="IN13" s="197"/>
      <c r="IO13" s="197"/>
      <c r="IP13" s="197"/>
      <c r="IQ13" s="197"/>
      <c r="IR13" s="197"/>
      <c r="IS13" s="197"/>
      <c r="IT13" s="197"/>
      <c r="IU13" s="197"/>
      <c r="IV13" s="197"/>
    </row>
    <row r="14" spans="1:256">
      <c r="A14" s="161">
        <v>3</v>
      </c>
      <c r="B14" s="162" t="s">
        <v>163</v>
      </c>
      <c r="C14" s="162"/>
      <c r="D14" s="162"/>
      <c r="E14" s="162">
        <f>E12+E11</f>
        <v>0</v>
      </c>
      <c r="F14" s="232"/>
      <c r="G14" s="233">
        <f>G11+G12</f>
        <v>0</v>
      </c>
      <c r="H14" s="162">
        <f>H12+H11</f>
        <v>0</v>
      </c>
      <c r="I14" s="234"/>
      <c r="J14" s="235">
        <f>J11+J12</f>
        <v>0</v>
      </c>
      <c r="K14" s="236"/>
      <c r="M14" s="237"/>
      <c r="O14" s="226"/>
      <c r="P14" s="238"/>
      <c r="Q14" s="239"/>
      <c r="R14" s="239"/>
      <c r="S14" s="239"/>
      <c r="AR14" s="205"/>
      <c r="AS14" s="205"/>
      <c r="AT14" s="205"/>
      <c r="AU14" s="205"/>
      <c r="BE14" s="206"/>
      <c r="BF14" s="206"/>
      <c r="BG14" s="206"/>
      <c r="BH14" s="206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7"/>
      <c r="CE14" s="197"/>
      <c r="CF14" s="197"/>
      <c r="CG14" s="197"/>
      <c r="CH14" s="197"/>
      <c r="CI14" s="197"/>
      <c r="CJ14" s="197"/>
      <c r="CK14" s="197"/>
      <c r="CL14" s="197"/>
      <c r="CM14" s="197"/>
      <c r="CN14" s="197"/>
      <c r="CO14" s="197"/>
      <c r="CP14" s="197"/>
      <c r="CQ14" s="197"/>
      <c r="CR14" s="197"/>
      <c r="CS14" s="197"/>
      <c r="CT14" s="197"/>
      <c r="CU14" s="197"/>
      <c r="CV14" s="197"/>
      <c r="CW14" s="197"/>
      <c r="CX14" s="197"/>
      <c r="CY14" s="197"/>
      <c r="CZ14" s="197"/>
      <c r="DA14" s="197"/>
      <c r="DB14" s="197"/>
      <c r="DC14" s="197"/>
      <c r="DD14" s="197"/>
      <c r="DE14" s="197"/>
      <c r="DF14" s="197"/>
      <c r="DG14" s="197"/>
      <c r="DH14" s="197"/>
      <c r="DI14" s="197"/>
      <c r="DJ14" s="197"/>
      <c r="DK14" s="197"/>
      <c r="DL14" s="197"/>
      <c r="DM14" s="197"/>
      <c r="DN14" s="197"/>
      <c r="DO14" s="197"/>
      <c r="DP14" s="197"/>
      <c r="DQ14" s="197"/>
      <c r="DR14" s="197"/>
      <c r="DS14" s="197"/>
      <c r="DT14" s="197"/>
      <c r="DU14" s="197"/>
      <c r="DV14" s="197"/>
      <c r="DW14" s="197"/>
      <c r="DX14" s="197"/>
      <c r="DY14" s="197"/>
      <c r="DZ14" s="197"/>
      <c r="EA14" s="197"/>
      <c r="EB14" s="197"/>
      <c r="EC14" s="197"/>
      <c r="ED14" s="197"/>
      <c r="EE14" s="197"/>
      <c r="EF14" s="197"/>
      <c r="EG14" s="197"/>
      <c r="EH14" s="197"/>
      <c r="EI14" s="197"/>
      <c r="EJ14" s="197"/>
      <c r="EK14" s="197"/>
      <c r="EL14" s="197"/>
      <c r="EM14" s="197"/>
      <c r="EN14" s="197"/>
      <c r="EO14" s="197"/>
      <c r="EP14" s="197"/>
      <c r="EQ14" s="197"/>
      <c r="ER14" s="197"/>
      <c r="ES14" s="197"/>
      <c r="ET14" s="197"/>
      <c r="EU14" s="197"/>
      <c r="EV14" s="197"/>
      <c r="EW14" s="197"/>
      <c r="EX14" s="197"/>
      <c r="EY14" s="197"/>
      <c r="EZ14" s="197"/>
      <c r="FA14" s="197"/>
      <c r="FB14" s="197"/>
      <c r="FC14" s="197"/>
      <c r="FD14" s="197"/>
      <c r="FE14" s="197"/>
      <c r="FF14" s="197"/>
      <c r="FG14" s="197"/>
      <c r="FH14" s="197"/>
      <c r="FI14" s="197"/>
      <c r="FJ14" s="197"/>
      <c r="FK14" s="197"/>
      <c r="FL14" s="197"/>
      <c r="FM14" s="197"/>
      <c r="FN14" s="197"/>
      <c r="FO14" s="197"/>
      <c r="FP14" s="197"/>
      <c r="FQ14" s="197"/>
      <c r="FR14" s="197"/>
      <c r="FS14" s="197"/>
      <c r="FT14" s="197"/>
      <c r="FU14" s="197"/>
      <c r="FV14" s="197"/>
      <c r="FW14" s="197"/>
      <c r="FX14" s="197"/>
      <c r="FY14" s="197"/>
      <c r="FZ14" s="197"/>
      <c r="GA14" s="197"/>
      <c r="GB14" s="197"/>
      <c r="GC14" s="197"/>
      <c r="GD14" s="197"/>
      <c r="GE14" s="197"/>
      <c r="GF14" s="197"/>
      <c r="GG14" s="197"/>
      <c r="GH14" s="197"/>
      <c r="GI14" s="197"/>
      <c r="GJ14" s="197"/>
      <c r="GK14" s="197"/>
      <c r="GL14" s="197"/>
      <c r="GM14" s="197"/>
      <c r="GN14" s="197"/>
      <c r="GO14" s="197"/>
      <c r="GP14" s="197"/>
      <c r="GQ14" s="197"/>
      <c r="GR14" s="197"/>
      <c r="GS14" s="197"/>
      <c r="GT14" s="197"/>
      <c r="GU14" s="197"/>
      <c r="GV14" s="197"/>
      <c r="GW14" s="197"/>
      <c r="GX14" s="197"/>
      <c r="GY14" s="197"/>
      <c r="GZ14" s="197"/>
      <c r="HA14" s="197"/>
      <c r="HB14" s="197"/>
      <c r="HC14" s="197"/>
      <c r="HD14" s="197"/>
      <c r="HE14" s="197"/>
      <c r="HF14" s="197"/>
      <c r="HG14" s="197"/>
      <c r="HH14" s="197"/>
      <c r="HI14" s="197"/>
      <c r="HJ14" s="197"/>
      <c r="HK14" s="197"/>
      <c r="HL14" s="197"/>
      <c r="HM14" s="197"/>
      <c r="HN14" s="197"/>
      <c r="HO14" s="197"/>
      <c r="HP14" s="197"/>
      <c r="HQ14" s="197"/>
      <c r="HR14" s="197"/>
      <c r="HS14" s="197"/>
      <c r="HT14" s="197"/>
      <c r="HU14" s="197"/>
      <c r="HV14" s="197"/>
      <c r="HW14" s="197"/>
      <c r="HX14" s="197"/>
      <c r="HY14" s="197"/>
      <c r="HZ14" s="197"/>
      <c r="IA14" s="197"/>
      <c r="IB14" s="197"/>
      <c r="IC14" s="197"/>
      <c r="ID14" s="197"/>
      <c r="IE14" s="197"/>
      <c r="IF14" s="197"/>
      <c r="IG14" s="197"/>
      <c r="IH14" s="197"/>
      <c r="II14" s="197"/>
      <c r="IJ14" s="197"/>
      <c r="IK14" s="197"/>
      <c r="IL14" s="197"/>
      <c r="IM14" s="197"/>
      <c r="IN14" s="197"/>
      <c r="IO14" s="197"/>
      <c r="IP14" s="197"/>
      <c r="IQ14" s="197"/>
      <c r="IR14" s="197"/>
      <c r="IS14" s="197"/>
      <c r="IT14" s="197"/>
      <c r="IU14" s="197"/>
      <c r="IV14" s="197"/>
    </row>
    <row r="15" spans="1:256">
      <c r="A15" s="161"/>
      <c r="B15" s="162"/>
      <c r="C15" s="162"/>
      <c r="D15" s="162"/>
      <c r="E15" s="162"/>
      <c r="F15" s="240"/>
      <c r="G15" s="233"/>
      <c r="H15" s="162"/>
      <c r="I15" s="241"/>
      <c r="J15" s="228"/>
      <c r="O15" s="226"/>
      <c r="P15" s="226"/>
      <c r="Q15" s="162"/>
      <c r="R15" s="162"/>
      <c r="S15" s="162"/>
      <c r="AR15" s="205"/>
      <c r="AS15" s="205"/>
      <c r="AT15" s="205"/>
      <c r="AU15" s="205"/>
      <c r="BE15" s="206"/>
      <c r="BF15" s="206"/>
      <c r="BG15" s="206"/>
      <c r="BH15" s="206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7"/>
      <c r="CA15" s="197"/>
      <c r="CB15" s="197"/>
      <c r="CC15" s="197"/>
      <c r="CD15" s="197"/>
      <c r="CE15" s="197"/>
      <c r="CF15" s="197"/>
      <c r="CG15" s="197"/>
      <c r="CH15" s="197"/>
      <c r="CI15" s="197"/>
      <c r="CJ15" s="197"/>
      <c r="CK15" s="197"/>
      <c r="CL15" s="197"/>
      <c r="CM15" s="197"/>
      <c r="CN15" s="197"/>
      <c r="CO15" s="197"/>
      <c r="CP15" s="197"/>
      <c r="CQ15" s="197"/>
      <c r="CR15" s="197"/>
      <c r="CS15" s="197"/>
      <c r="CT15" s="197"/>
      <c r="CU15" s="197"/>
      <c r="CV15" s="197"/>
      <c r="CW15" s="197"/>
      <c r="CX15" s="197"/>
      <c r="CY15" s="197"/>
      <c r="CZ15" s="197"/>
      <c r="DA15" s="197"/>
      <c r="DB15" s="197"/>
      <c r="DC15" s="197"/>
      <c r="DD15" s="197"/>
      <c r="DE15" s="197"/>
      <c r="DF15" s="197"/>
      <c r="DG15" s="197"/>
      <c r="DH15" s="197"/>
      <c r="DI15" s="197"/>
      <c r="DJ15" s="197"/>
      <c r="DK15" s="197"/>
      <c r="DL15" s="197"/>
      <c r="DM15" s="197"/>
      <c r="DN15" s="197"/>
      <c r="DO15" s="197"/>
      <c r="DP15" s="197"/>
      <c r="DQ15" s="197"/>
      <c r="DR15" s="197"/>
      <c r="DS15" s="197"/>
      <c r="DT15" s="197"/>
      <c r="DU15" s="197"/>
      <c r="DV15" s="197"/>
      <c r="DW15" s="197"/>
      <c r="DX15" s="197"/>
      <c r="DY15" s="197"/>
      <c r="DZ15" s="197"/>
      <c r="EA15" s="197"/>
      <c r="EB15" s="197"/>
      <c r="EC15" s="197"/>
      <c r="ED15" s="197"/>
      <c r="EE15" s="197"/>
      <c r="EF15" s="197"/>
      <c r="EG15" s="197"/>
      <c r="EH15" s="197"/>
      <c r="EI15" s="197"/>
      <c r="EJ15" s="197"/>
      <c r="EK15" s="197"/>
      <c r="EL15" s="197"/>
      <c r="EM15" s="197"/>
      <c r="EN15" s="197"/>
      <c r="EO15" s="197"/>
      <c r="EP15" s="197"/>
      <c r="EQ15" s="197"/>
      <c r="ER15" s="197"/>
      <c r="ES15" s="197"/>
      <c r="ET15" s="197"/>
      <c r="EU15" s="197"/>
      <c r="EV15" s="197"/>
      <c r="EW15" s="197"/>
      <c r="EX15" s="197"/>
      <c r="EY15" s="197"/>
      <c r="EZ15" s="197"/>
      <c r="FA15" s="197"/>
      <c r="FB15" s="197"/>
      <c r="FC15" s="197"/>
      <c r="FD15" s="197"/>
      <c r="FE15" s="197"/>
      <c r="FF15" s="197"/>
      <c r="FG15" s="197"/>
      <c r="FH15" s="197"/>
      <c r="FI15" s="197"/>
      <c r="FJ15" s="197"/>
      <c r="FK15" s="197"/>
      <c r="FL15" s="197"/>
      <c r="FM15" s="197"/>
      <c r="FN15" s="197"/>
      <c r="FO15" s="197"/>
      <c r="FP15" s="197"/>
      <c r="FQ15" s="197"/>
      <c r="FR15" s="197"/>
      <c r="FS15" s="197"/>
      <c r="FT15" s="197"/>
      <c r="FU15" s="197"/>
      <c r="FV15" s="197"/>
      <c r="FW15" s="197"/>
      <c r="FX15" s="197"/>
      <c r="FY15" s="197"/>
      <c r="FZ15" s="197"/>
      <c r="GA15" s="197"/>
      <c r="GB15" s="197"/>
      <c r="GC15" s="197"/>
      <c r="GD15" s="197"/>
      <c r="GE15" s="197"/>
      <c r="GF15" s="197"/>
      <c r="GG15" s="197"/>
      <c r="GH15" s="197"/>
      <c r="GI15" s="197"/>
      <c r="GJ15" s="197"/>
      <c r="GK15" s="197"/>
      <c r="GL15" s="197"/>
      <c r="GM15" s="197"/>
      <c r="GN15" s="197"/>
      <c r="GO15" s="197"/>
      <c r="GP15" s="197"/>
      <c r="GQ15" s="197"/>
      <c r="GR15" s="197"/>
      <c r="GS15" s="197"/>
      <c r="GT15" s="197"/>
      <c r="GU15" s="197"/>
      <c r="GV15" s="197"/>
      <c r="GW15" s="197"/>
      <c r="GX15" s="197"/>
      <c r="GY15" s="197"/>
      <c r="GZ15" s="197"/>
      <c r="HA15" s="197"/>
      <c r="HB15" s="197"/>
      <c r="HC15" s="197"/>
      <c r="HD15" s="197"/>
      <c r="HE15" s="197"/>
      <c r="HF15" s="197"/>
      <c r="HG15" s="197"/>
      <c r="HH15" s="197"/>
      <c r="HI15" s="197"/>
      <c r="HJ15" s="197"/>
      <c r="HK15" s="197"/>
      <c r="HL15" s="197"/>
      <c r="HM15" s="197"/>
      <c r="HN15" s="197"/>
      <c r="HO15" s="197"/>
      <c r="HP15" s="197"/>
      <c r="HQ15" s="197"/>
      <c r="HR15" s="197"/>
      <c r="HS15" s="197"/>
      <c r="HT15" s="197"/>
      <c r="HU15" s="197"/>
      <c r="HV15" s="197"/>
      <c r="HW15" s="197"/>
      <c r="HX15" s="197"/>
      <c r="HY15" s="197"/>
      <c r="HZ15" s="197"/>
      <c r="IA15" s="197"/>
      <c r="IB15" s="197"/>
      <c r="IC15" s="197"/>
      <c r="ID15" s="197"/>
      <c r="IE15" s="197"/>
      <c r="IF15" s="197"/>
      <c r="IG15" s="197"/>
      <c r="IH15" s="197"/>
      <c r="II15" s="197"/>
      <c r="IJ15" s="197"/>
      <c r="IK15" s="197"/>
      <c r="IL15" s="197"/>
      <c r="IM15" s="197"/>
      <c r="IN15" s="197"/>
      <c r="IO15" s="197"/>
      <c r="IP15" s="197"/>
      <c r="IQ15" s="197"/>
      <c r="IR15" s="197"/>
      <c r="IS15" s="197"/>
      <c r="IT15" s="197"/>
      <c r="IU15" s="197"/>
      <c r="IV15" s="197"/>
    </row>
    <row r="16" spans="1:256">
      <c r="A16" s="161"/>
      <c r="B16" s="162" t="s">
        <v>164</v>
      </c>
      <c r="C16" s="230" t="s">
        <v>165</v>
      </c>
      <c r="D16" s="230" t="s">
        <v>166</v>
      </c>
      <c r="E16" s="162"/>
      <c r="F16" s="240"/>
      <c r="G16" s="233"/>
      <c r="H16" s="162"/>
      <c r="I16" s="241"/>
      <c r="J16" s="228"/>
      <c r="O16" s="226"/>
      <c r="P16" s="226"/>
      <c r="Q16" s="162"/>
      <c r="R16" s="162"/>
      <c r="S16" s="162"/>
      <c r="AR16" s="205"/>
      <c r="AS16" s="205"/>
      <c r="AT16" s="205"/>
      <c r="AU16" s="205"/>
      <c r="BE16" s="206"/>
      <c r="BF16" s="206"/>
      <c r="BG16" s="206"/>
      <c r="BH16" s="206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7"/>
      <c r="CM16" s="197"/>
      <c r="CN16" s="197"/>
      <c r="CO16" s="197"/>
      <c r="CP16" s="197"/>
      <c r="CQ16" s="197"/>
      <c r="CR16" s="197"/>
      <c r="CS16" s="197"/>
      <c r="CT16" s="197"/>
      <c r="CU16" s="197"/>
      <c r="CV16" s="197"/>
      <c r="CW16" s="197"/>
      <c r="CX16" s="197"/>
      <c r="CY16" s="197"/>
      <c r="CZ16" s="197"/>
      <c r="DA16" s="197"/>
      <c r="DB16" s="197"/>
      <c r="DC16" s="197"/>
      <c r="DD16" s="197"/>
      <c r="DE16" s="197"/>
      <c r="DF16" s="197"/>
      <c r="DG16" s="197"/>
      <c r="DH16" s="197"/>
      <c r="DI16" s="197"/>
      <c r="DJ16" s="197"/>
      <c r="DK16" s="197"/>
      <c r="DL16" s="197"/>
      <c r="DM16" s="197"/>
      <c r="DN16" s="197"/>
      <c r="DO16" s="197"/>
      <c r="DP16" s="197"/>
      <c r="DQ16" s="197"/>
      <c r="DR16" s="197"/>
      <c r="DS16" s="197"/>
      <c r="DT16" s="197"/>
      <c r="DU16" s="197"/>
      <c r="DV16" s="197"/>
      <c r="DW16" s="197"/>
      <c r="DX16" s="197"/>
      <c r="DY16" s="197"/>
      <c r="DZ16" s="197"/>
      <c r="EA16" s="197"/>
      <c r="EB16" s="197"/>
      <c r="EC16" s="197"/>
      <c r="ED16" s="197"/>
      <c r="EE16" s="197"/>
      <c r="EF16" s="197"/>
      <c r="EG16" s="197"/>
      <c r="EH16" s="197"/>
      <c r="EI16" s="197"/>
      <c r="EJ16" s="197"/>
      <c r="EK16" s="197"/>
      <c r="EL16" s="197"/>
      <c r="EM16" s="197"/>
      <c r="EN16" s="197"/>
      <c r="EO16" s="197"/>
      <c r="EP16" s="197"/>
      <c r="EQ16" s="197"/>
      <c r="ER16" s="197"/>
      <c r="ES16" s="197"/>
      <c r="ET16" s="197"/>
      <c r="EU16" s="197"/>
      <c r="EV16" s="197"/>
      <c r="EW16" s="197"/>
      <c r="EX16" s="197"/>
      <c r="EY16" s="197"/>
      <c r="EZ16" s="197"/>
      <c r="FA16" s="197"/>
      <c r="FB16" s="197"/>
      <c r="FC16" s="197"/>
      <c r="FD16" s="197"/>
      <c r="FE16" s="197"/>
      <c r="FF16" s="197"/>
      <c r="FG16" s="197"/>
      <c r="FH16" s="197"/>
      <c r="FI16" s="197"/>
      <c r="FJ16" s="197"/>
      <c r="FK16" s="197"/>
      <c r="FL16" s="197"/>
      <c r="FM16" s="197"/>
      <c r="FN16" s="197"/>
      <c r="FO16" s="197"/>
      <c r="FP16" s="197"/>
      <c r="FQ16" s="197"/>
      <c r="FR16" s="197"/>
      <c r="FS16" s="197"/>
      <c r="FT16" s="197"/>
      <c r="FU16" s="197"/>
      <c r="FV16" s="197"/>
      <c r="FW16" s="197"/>
      <c r="FX16" s="197"/>
      <c r="FY16" s="197"/>
      <c r="FZ16" s="197"/>
      <c r="GA16" s="197"/>
      <c r="GB16" s="197"/>
      <c r="GC16" s="197"/>
      <c r="GD16" s="197"/>
      <c r="GE16" s="197"/>
      <c r="GF16" s="197"/>
      <c r="GG16" s="197"/>
      <c r="GH16" s="197"/>
      <c r="GI16" s="197"/>
      <c r="GJ16" s="197"/>
      <c r="GK16" s="197"/>
      <c r="GL16" s="197"/>
      <c r="GM16" s="197"/>
      <c r="GN16" s="197"/>
      <c r="GO16" s="197"/>
      <c r="GP16" s="197"/>
      <c r="GQ16" s="197"/>
      <c r="GR16" s="197"/>
      <c r="GS16" s="197"/>
      <c r="GT16" s="197"/>
      <c r="GU16" s="197"/>
      <c r="GV16" s="197"/>
      <c r="GW16" s="197"/>
      <c r="GX16" s="197"/>
      <c r="GY16" s="197"/>
      <c r="GZ16" s="197"/>
      <c r="HA16" s="197"/>
      <c r="HB16" s="197"/>
      <c r="HC16" s="197"/>
      <c r="HD16" s="197"/>
      <c r="HE16" s="197"/>
      <c r="HF16" s="197"/>
      <c r="HG16" s="197"/>
      <c r="HH16" s="197"/>
      <c r="HI16" s="197"/>
      <c r="HJ16" s="197"/>
      <c r="HK16" s="197"/>
      <c r="HL16" s="197"/>
      <c r="HM16" s="197"/>
      <c r="HN16" s="197"/>
      <c r="HO16" s="197"/>
      <c r="HP16" s="197"/>
      <c r="HQ16" s="197"/>
      <c r="HR16" s="197"/>
      <c r="HS16" s="197"/>
      <c r="HT16" s="197"/>
      <c r="HU16" s="197"/>
      <c r="HV16" s="197"/>
      <c r="HW16" s="197"/>
      <c r="HX16" s="197"/>
      <c r="HY16" s="197"/>
      <c r="HZ16" s="197"/>
      <c r="IA16" s="197"/>
      <c r="IB16" s="197"/>
      <c r="IC16" s="197"/>
      <c r="ID16" s="197"/>
      <c r="IE16" s="197"/>
      <c r="IF16" s="197"/>
      <c r="IG16" s="197"/>
      <c r="IH16" s="197"/>
      <c r="II16" s="197"/>
      <c r="IJ16" s="197"/>
      <c r="IK16" s="197"/>
      <c r="IL16" s="197"/>
      <c r="IM16" s="197"/>
      <c r="IN16" s="197"/>
      <c r="IO16" s="197"/>
      <c r="IP16" s="197"/>
      <c r="IQ16" s="197"/>
      <c r="IR16" s="197"/>
      <c r="IS16" s="197"/>
      <c r="IT16" s="197"/>
      <c r="IU16" s="197"/>
      <c r="IV16" s="197"/>
    </row>
    <row r="17" spans="1:256">
      <c r="A17" s="161">
        <v>4</v>
      </c>
      <c r="B17" s="162" t="s">
        <v>167</v>
      </c>
      <c r="C17" s="162">
        <v>0</v>
      </c>
      <c r="D17" s="162">
        <v>300</v>
      </c>
      <c r="E17" s="162">
        <v>0</v>
      </c>
      <c r="F17" s="242">
        <v>7.9629000000000005E-2</v>
      </c>
      <c r="G17" s="233">
        <f t="shared" ref="G17:G21" si="0">E17*F17</f>
        <v>0</v>
      </c>
      <c r="H17" s="162"/>
      <c r="I17" s="243"/>
      <c r="J17" s="235"/>
      <c r="K17" s="140"/>
      <c r="L17" s="188"/>
      <c r="M17" s="244"/>
      <c r="N17" s="188"/>
      <c r="O17" s="226"/>
      <c r="P17" s="142"/>
      <c r="Q17" s="245"/>
      <c r="R17" s="245"/>
      <c r="S17" s="245"/>
      <c r="BE17" s="206"/>
      <c r="BF17" s="206"/>
      <c r="BG17" s="206"/>
      <c r="BH17" s="206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7"/>
      <c r="DD17" s="197"/>
      <c r="DE17" s="197"/>
      <c r="DF17" s="197"/>
      <c r="DG17" s="197"/>
      <c r="DH17" s="197"/>
      <c r="DI17" s="197"/>
      <c r="DJ17" s="197"/>
      <c r="DK17" s="197"/>
      <c r="DL17" s="197"/>
      <c r="DM17" s="197"/>
      <c r="DN17" s="197"/>
      <c r="DO17" s="197"/>
      <c r="DP17" s="197"/>
      <c r="DQ17" s="197"/>
      <c r="DR17" s="197"/>
      <c r="DS17" s="197"/>
      <c r="DT17" s="197"/>
      <c r="DU17" s="197"/>
      <c r="DV17" s="197"/>
      <c r="DW17" s="197"/>
      <c r="DX17" s="197"/>
      <c r="DY17" s="197"/>
      <c r="DZ17" s="197"/>
      <c r="EA17" s="197"/>
      <c r="EB17" s="197"/>
      <c r="EC17" s="197"/>
      <c r="ED17" s="197"/>
      <c r="EE17" s="197"/>
      <c r="EF17" s="197"/>
      <c r="EG17" s="197"/>
      <c r="EH17" s="197"/>
      <c r="EI17" s="197"/>
      <c r="EJ17" s="197"/>
      <c r="EK17" s="197"/>
      <c r="EL17" s="197"/>
      <c r="EM17" s="197"/>
      <c r="EN17" s="197"/>
      <c r="EO17" s="197"/>
      <c r="EP17" s="197"/>
      <c r="EQ17" s="197"/>
      <c r="ER17" s="197"/>
      <c r="ES17" s="197"/>
      <c r="ET17" s="197"/>
      <c r="EU17" s="197"/>
      <c r="EV17" s="197"/>
      <c r="EW17" s="197"/>
      <c r="EX17" s="197"/>
      <c r="EY17" s="197"/>
      <c r="EZ17" s="197"/>
      <c r="FA17" s="197"/>
      <c r="FB17" s="197"/>
      <c r="FC17" s="197"/>
      <c r="FD17" s="197"/>
      <c r="FE17" s="197"/>
      <c r="FF17" s="197"/>
      <c r="FG17" s="197"/>
      <c r="FH17" s="197"/>
      <c r="FI17" s="197"/>
      <c r="FJ17" s="197"/>
      <c r="FK17" s="197"/>
      <c r="FL17" s="197"/>
      <c r="FM17" s="197"/>
      <c r="FN17" s="197"/>
      <c r="FO17" s="197"/>
      <c r="FP17" s="197"/>
      <c r="FQ17" s="197"/>
      <c r="FR17" s="197"/>
      <c r="FS17" s="197"/>
      <c r="FT17" s="197"/>
      <c r="FU17" s="197"/>
      <c r="FV17" s="197"/>
      <c r="FW17" s="197"/>
      <c r="FX17" s="197"/>
      <c r="FY17" s="197"/>
      <c r="FZ17" s="197"/>
      <c r="GA17" s="197"/>
      <c r="GB17" s="197"/>
      <c r="GC17" s="197"/>
      <c r="GD17" s="197"/>
      <c r="GE17" s="197"/>
      <c r="GF17" s="197"/>
      <c r="GG17" s="197"/>
      <c r="GH17" s="197"/>
      <c r="GI17" s="197"/>
      <c r="GJ17" s="197"/>
      <c r="GK17" s="197"/>
      <c r="GL17" s="197"/>
      <c r="GM17" s="197"/>
      <c r="GN17" s="197"/>
      <c r="GO17" s="197"/>
      <c r="GP17" s="197"/>
      <c r="GQ17" s="197"/>
      <c r="GR17" s="197"/>
      <c r="GS17" s="197"/>
      <c r="GT17" s="197"/>
      <c r="GU17" s="197"/>
      <c r="GV17" s="197"/>
      <c r="GW17" s="197"/>
      <c r="GX17" s="197"/>
      <c r="GY17" s="197"/>
      <c r="GZ17" s="197"/>
      <c r="HA17" s="197"/>
      <c r="HB17" s="197"/>
      <c r="HC17" s="197"/>
      <c r="HD17" s="197"/>
      <c r="HE17" s="197"/>
      <c r="HF17" s="197"/>
      <c r="HG17" s="197"/>
      <c r="HH17" s="197"/>
      <c r="HI17" s="197"/>
      <c r="HJ17" s="197"/>
      <c r="HK17" s="197"/>
      <c r="HL17" s="197"/>
      <c r="HM17" s="197"/>
      <c r="HN17" s="197"/>
      <c r="HO17" s="197"/>
      <c r="HP17" s="197"/>
      <c r="HQ17" s="197"/>
      <c r="HR17" s="197"/>
      <c r="HS17" s="197"/>
      <c r="HT17" s="197"/>
      <c r="HU17" s="197"/>
      <c r="HV17" s="197"/>
      <c r="HW17" s="197"/>
      <c r="HX17" s="197"/>
      <c r="HY17" s="197"/>
      <c r="HZ17" s="197"/>
      <c r="IA17" s="197"/>
      <c r="IB17" s="197"/>
      <c r="IC17" s="197"/>
      <c r="ID17" s="197"/>
      <c r="IE17" s="197"/>
      <c r="IF17" s="197"/>
      <c r="IG17" s="197"/>
      <c r="IH17" s="197"/>
      <c r="II17" s="197"/>
      <c r="IJ17" s="197"/>
      <c r="IK17" s="197"/>
      <c r="IL17" s="197"/>
      <c r="IM17" s="197"/>
      <c r="IN17" s="197"/>
      <c r="IO17" s="197"/>
      <c r="IP17" s="197"/>
      <c r="IQ17" s="197"/>
      <c r="IR17" s="197"/>
      <c r="IS17" s="197"/>
      <c r="IT17" s="197"/>
      <c r="IU17" s="197"/>
      <c r="IV17" s="197"/>
    </row>
    <row r="18" spans="1:256">
      <c r="A18" s="161">
        <v>5</v>
      </c>
      <c r="B18" s="162" t="s">
        <v>168</v>
      </c>
      <c r="C18" s="162">
        <v>301</v>
      </c>
      <c r="D18" s="162">
        <v>1000</v>
      </c>
      <c r="E18" s="162">
        <v>0</v>
      </c>
      <c r="F18" s="242">
        <v>7.0414000000000004E-2</v>
      </c>
      <c r="G18" s="233">
        <f t="shared" si="0"/>
        <v>0</v>
      </c>
      <c r="H18" s="162"/>
      <c r="I18" s="243"/>
      <c r="J18" s="235"/>
      <c r="K18" s="140"/>
      <c r="L18" s="188"/>
      <c r="M18" s="246"/>
      <c r="N18" s="188"/>
      <c r="O18" s="226"/>
      <c r="P18" s="145"/>
      <c r="Q18" s="245"/>
      <c r="R18" s="245"/>
      <c r="S18" s="245"/>
      <c r="BE18" s="206"/>
      <c r="BF18" s="206"/>
      <c r="BG18" s="206"/>
      <c r="BH18" s="206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7"/>
      <c r="CJ18" s="197"/>
      <c r="CK18" s="197"/>
      <c r="CL18" s="197"/>
      <c r="CM18" s="197"/>
      <c r="CN18" s="197"/>
      <c r="CO18" s="197"/>
      <c r="CP18" s="197"/>
      <c r="CQ18" s="197"/>
      <c r="CR18" s="197"/>
      <c r="CS18" s="197"/>
      <c r="CT18" s="197"/>
      <c r="CU18" s="197"/>
      <c r="CV18" s="197"/>
      <c r="CW18" s="197"/>
      <c r="CX18" s="197"/>
      <c r="CY18" s="197"/>
      <c r="CZ18" s="197"/>
      <c r="DA18" s="197"/>
      <c r="DB18" s="197"/>
      <c r="DC18" s="197"/>
      <c r="DD18" s="197"/>
      <c r="DE18" s="197"/>
      <c r="DF18" s="197"/>
      <c r="DG18" s="197"/>
      <c r="DH18" s="197"/>
      <c r="DI18" s="197"/>
      <c r="DJ18" s="197"/>
      <c r="DK18" s="197"/>
      <c r="DL18" s="197"/>
      <c r="DM18" s="197"/>
      <c r="DN18" s="197"/>
      <c r="DO18" s="197"/>
      <c r="DP18" s="197"/>
      <c r="DQ18" s="197"/>
      <c r="DR18" s="197"/>
      <c r="DS18" s="197"/>
      <c r="DT18" s="197"/>
      <c r="DU18" s="197"/>
      <c r="DV18" s="197"/>
      <c r="DW18" s="197"/>
      <c r="DX18" s="197"/>
      <c r="DY18" s="197"/>
      <c r="DZ18" s="197"/>
      <c r="EA18" s="197"/>
      <c r="EB18" s="197"/>
      <c r="EC18" s="197"/>
      <c r="ED18" s="197"/>
      <c r="EE18" s="197"/>
      <c r="EF18" s="197"/>
      <c r="EG18" s="197"/>
      <c r="EH18" s="197"/>
      <c r="EI18" s="197"/>
      <c r="EJ18" s="197"/>
      <c r="EK18" s="197"/>
      <c r="EL18" s="197"/>
      <c r="EM18" s="197"/>
      <c r="EN18" s="197"/>
      <c r="EO18" s="197"/>
      <c r="EP18" s="197"/>
      <c r="EQ18" s="197"/>
      <c r="ER18" s="197"/>
      <c r="ES18" s="197"/>
      <c r="ET18" s="197"/>
      <c r="EU18" s="197"/>
      <c r="EV18" s="197"/>
      <c r="EW18" s="197"/>
      <c r="EX18" s="197"/>
      <c r="EY18" s="197"/>
      <c r="EZ18" s="197"/>
      <c r="FA18" s="197"/>
      <c r="FB18" s="197"/>
      <c r="FC18" s="197"/>
      <c r="FD18" s="197"/>
      <c r="FE18" s="197"/>
      <c r="FF18" s="197"/>
      <c r="FG18" s="197"/>
      <c r="FH18" s="197"/>
      <c r="FI18" s="197"/>
      <c r="FJ18" s="197"/>
      <c r="FK18" s="197"/>
      <c r="FL18" s="197"/>
      <c r="FM18" s="197"/>
      <c r="FN18" s="197"/>
      <c r="FO18" s="197"/>
      <c r="FP18" s="197"/>
      <c r="FQ18" s="197"/>
      <c r="FR18" s="197"/>
      <c r="FS18" s="197"/>
      <c r="FT18" s="197"/>
      <c r="FU18" s="197"/>
      <c r="FV18" s="197"/>
      <c r="FW18" s="197"/>
      <c r="FX18" s="197"/>
      <c r="FY18" s="197"/>
      <c r="FZ18" s="197"/>
      <c r="GA18" s="197"/>
      <c r="GB18" s="197"/>
      <c r="GC18" s="197"/>
      <c r="GD18" s="197"/>
      <c r="GE18" s="197"/>
      <c r="GF18" s="197"/>
      <c r="GG18" s="197"/>
      <c r="GH18" s="197"/>
      <c r="GI18" s="197"/>
      <c r="GJ18" s="197"/>
      <c r="GK18" s="197"/>
      <c r="GL18" s="197"/>
      <c r="GM18" s="197"/>
      <c r="GN18" s="197"/>
      <c r="GO18" s="197"/>
      <c r="GP18" s="197"/>
      <c r="GQ18" s="197"/>
      <c r="GR18" s="197"/>
      <c r="GS18" s="197"/>
      <c r="GT18" s="197"/>
      <c r="GU18" s="197"/>
      <c r="GV18" s="197"/>
      <c r="GW18" s="197"/>
      <c r="GX18" s="197"/>
      <c r="GY18" s="197"/>
      <c r="GZ18" s="197"/>
      <c r="HA18" s="197"/>
      <c r="HB18" s="197"/>
      <c r="HC18" s="197"/>
      <c r="HD18" s="197"/>
      <c r="HE18" s="197"/>
      <c r="HF18" s="197"/>
      <c r="HG18" s="197"/>
      <c r="HH18" s="197"/>
      <c r="HI18" s="197"/>
      <c r="HJ18" s="197"/>
      <c r="HK18" s="197"/>
      <c r="HL18" s="197"/>
      <c r="HM18" s="197"/>
      <c r="HN18" s="197"/>
      <c r="HO18" s="197"/>
      <c r="HP18" s="197"/>
      <c r="HQ18" s="197"/>
      <c r="HR18" s="197"/>
      <c r="HS18" s="197"/>
      <c r="HT18" s="197"/>
      <c r="HU18" s="197"/>
      <c r="HV18" s="197"/>
      <c r="HW18" s="197"/>
      <c r="HX18" s="197"/>
      <c r="HY18" s="197"/>
      <c r="HZ18" s="197"/>
      <c r="IA18" s="197"/>
      <c r="IB18" s="197"/>
      <c r="IC18" s="197"/>
      <c r="ID18" s="197"/>
      <c r="IE18" s="197"/>
      <c r="IF18" s="197"/>
      <c r="IG18" s="197"/>
      <c r="IH18" s="197"/>
      <c r="II18" s="197"/>
      <c r="IJ18" s="197"/>
      <c r="IK18" s="197"/>
      <c r="IL18" s="197"/>
      <c r="IM18" s="197"/>
      <c r="IN18" s="197"/>
      <c r="IO18" s="197"/>
      <c r="IP18" s="197"/>
      <c r="IQ18" s="197"/>
      <c r="IR18" s="197"/>
      <c r="IS18" s="197"/>
      <c r="IT18" s="197"/>
      <c r="IU18" s="197"/>
      <c r="IV18" s="197"/>
    </row>
    <row r="19" spans="1:256">
      <c r="A19" s="161">
        <v>6</v>
      </c>
      <c r="B19" s="162" t="s">
        <v>169</v>
      </c>
      <c r="C19" s="162">
        <v>1001</v>
      </c>
      <c r="D19" s="162">
        <v>2500</v>
      </c>
      <c r="E19" s="162">
        <v>0</v>
      </c>
      <c r="F19" s="242">
        <v>5.9614E-2</v>
      </c>
      <c r="G19" s="233">
        <f t="shared" si="0"/>
        <v>0</v>
      </c>
      <c r="H19" s="162"/>
      <c r="I19" s="243"/>
      <c r="J19" s="235"/>
      <c r="K19" s="140"/>
      <c r="L19" s="188"/>
      <c r="M19" s="246"/>
      <c r="N19" s="188"/>
      <c r="O19" s="226"/>
      <c r="P19" s="145"/>
      <c r="Q19" s="245"/>
      <c r="R19" s="245"/>
      <c r="S19" s="245"/>
      <c r="BE19" s="206"/>
      <c r="BF19" s="206"/>
      <c r="BG19" s="206"/>
      <c r="BH19" s="206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7"/>
      <c r="CJ19" s="197"/>
      <c r="CK19" s="197"/>
      <c r="CL19" s="197"/>
      <c r="CM19" s="197"/>
      <c r="CN19" s="197"/>
      <c r="CO19" s="197"/>
      <c r="CP19" s="197"/>
      <c r="CQ19" s="197"/>
      <c r="CR19" s="197"/>
      <c r="CS19" s="197"/>
      <c r="CT19" s="197"/>
      <c r="CU19" s="197"/>
      <c r="CV19" s="197"/>
      <c r="CW19" s="197"/>
      <c r="CX19" s="197"/>
      <c r="CY19" s="197"/>
      <c r="CZ19" s="197"/>
      <c r="DA19" s="197"/>
      <c r="DB19" s="197"/>
      <c r="DC19" s="197"/>
      <c r="DD19" s="197"/>
      <c r="DE19" s="197"/>
      <c r="DF19" s="197"/>
      <c r="DG19" s="197"/>
      <c r="DH19" s="197"/>
      <c r="DI19" s="197"/>
      <c r="DJ19" s="197"/>
      <c r="DK19" s="197"/>
      <c r="DL19" s="197"/>
      <c r="DM19" s="197"/>
      <c r="DN19" s="197"/>
      <c r="DO19" s="197"/>
      <c r="DP19" s="197"/>
      <c r="DQ19" s="197"/>
      <c r="DR19" s="197"/>
      <c r="DS19" s="197"/>
      <c r="DT19" s="197"/>
      <c r="DU19" s="197"/>
      <c r="DV19" s="197"/>
      <c r="DW19" s="197"/>
      <c r="DX19" s="197"/>
      <c r="DY19" s="197"/>
      <c r="DZ19" s="197"/>
      <c r="EA19" s="197"/>
      <c r="EB19" s="197"/>
      <c r="EC19" s="197"/>
      <c r="ED19" s="197"/>
      <c r="EE19" s="197"/>
      <c r="EF19" s="197"/>
      <c r="EG19" s="197"/>
      <c r="EH19" s="197"/>
      <c r="EI19" s="197"/>
      <c r="EJ19" s="197"/>
      <c r="EK19" s="197"/>
      <c r="EL19" s="197"/>
      <c r="EM19" s="197"/>
      <c r="EN19" s="197"/>
      <c r="EO19" s="197"/>
      <c r="EP19" s="197"/>
      <c r="EQ19" s="197"/>
      <c r="ER19" s="197"/>
      <c r="ES19" s="197"/>
      <c r="ET19" s="197"/>
      <c r="EU19" s="197"/>
      <c r="EV19" s="197"/>
      <c r="EW19" s="197"/>
      <c r="EX19" s="197"/>
      <c r="EY19" s="197"/>
      <c r="EZ19" s="197"/>
      <c r="FA19" s="197"/>
      <c r="FB19" s="197"/>
      <c r="FC19" s="197"/>
      <c r="FD19" s="197"/>
      <c r="FE19" s="197"/>
      <c r="FF19" s="197"/>
      <c r="FG19" s="197"/>
      <c r="FH19" s="197"/>
      <c r="FI19" s="197"/>
      <c r="FJ19" s="197"/>
      <c r="FK19" s="197"/>
      <c r="FL19" s="197"/>
      <c r="FM19" s="197"/>
      <c r="FN19" s="197"/>
      <c r="FO19" s="197"/>
      <c r="FP19" s="197"/>
      <c r="FQ19" s="197"/>
      <c r="FR19" s="197"/>
      <c r="FS19" s="197"/>
      <c r="FT19" s="197"/>
      <c r="FU19" s="197"/>
      <c r="FV19" s="197"/>
      <c r="FW19" s="197"/>
      <c r="FX19" s="197"/>
      <c r="FY19" s="197"/>
      <c r="FZ19" s="197"/>
      <c r="GA19" s="197"/>
      <c r="GB19" s="197"/>
      <c r="GC19" s="197"/>
      <c r="GD19" s="197"/>
      <c r="GE19" s="197"/>
      <c r="GF19" s="197"/>
      <c r="GG19" s="197"/>
      <c r="GH19" s="197"/>
      <c r="GI19" s="197"/>
      <c r="GJ19" s="197"/>
      <c r="GK19" s="197"/>
      <c r="GL19" s="197"/>
      <c r="GM19" s="197"/>
      <c r="GN19" s="197"/>
      <c r="GO19" s="197"/>
      <c r="GP19" s="197"/>
      <c r="GQ19" s="197"/>
      <c r="GR19" s="197"/>
      <c r="GS19" s="197"/>
      <c r="GT19" s="197"/>
      <c r="GU19" s="197"/>
      <c r="GV19" s="197"/>
      <c r="GW19" s="197"/>
      <c r="GX19" s="197"/>
      <c r="GY19" s="197"/>
      <c r="GZ19" s="197"/>
      <c r="HA19" s="197"/>
      <c r="HB19" s="197"/>
      <c r="HC19" s="197"/>
      <c r="HD19" s="197"/>
      <c r="HE19" s="197"/>
      <c r="HF19" s="197"/>
      <c r="HG19" s="197"/>
      <c r="HH19" s="197"/>
      <c r="HI19" s="197"/>
      <c r="HJ19" s="197"/>
      <c r="HK19" s="197"/>
      <c r="HL19" s="197"/>
      <c r="HM19" s="197"/>
      <c r="HN19" s="197"/>
      <c r="HO19" s="197"/>
      <c r="HP19" s="197"/>
      <c r="HQ19" s="197"/>
      <c r="HR19" s="197"/>
      <c r="HS19" s="197"/>
      <c r="HT19" s="197"/>
      <c r="HU19" s="197"/>
      <c r="HV19" s="197"/>
      <c r="HW19" s="197"/>
      <c r="HX19" s="197"/>
      <c r="HY19" s="197"/>
      <c r="HZ19" s="197"/>
      <c r="IA19" s="197"/>
      <c r="IB19" s="197"/>
      <c r="IC19" s="197"/>
      <c r="ID19" s="197"/>
      <c r="IE19" s="197"/>
      <c r="IF19" s="197"/>
      <c r="IG19" s="197"/>
      <c r="IH19" s="197"/>
      <c r="II19" s="197"/>
      <c r="IJ19" s="197"/>
      <c r="IK19" s="197"/>
      <c r="IL19" s="197"/>
      <c r="IM19" s="197"/>
      <c r="IN19" s="197"/>
      <c r="IO19" s="197"/>
      <c r="IP19" s="197"/>
      <c r="IQ19" s="197"/>
      <c r="IR19" s="197"/>
      <c r="IS19" s="197"/>
      <c r="IT19" s="197"/>
      <c r="IU19" s="197"/>
      <c r="IV19" s="197"/>
    </row>
    <row r="20" spans="1:256">
      <c r="A20" s="161">
        <v>7</v>
      </c>
      <c r="B20" s="162" t="s">
        <v>170</v>
      </c>
      <c r="C20" s="162">
        <v>2501</v>
      </c>
      <c r="D20" s="162" t="s">
        <v>171</v>
      </c>
      <c r="E20" s="162">
        <v>0</v>
      </c>
      <c r="F20" s="247">
        <v>3.9789999999999999E-2</v>
      </c>
      <c r="G20" s="233">
        <f t="shared" si="0"/>
        <v>0</v>
      </c>
      <c r="H20" s="162"/>
      <c r="I20" s="243"/>
      <c r="J20" s="235"/>
      <c r="K20" s="140"/>
      <c r="L20" s="188"/>
      <c r="M20" s="246"/>
      <c r="N20" s="188"/>
      <c r="O20" s="226"/>
      <c r="P20" s="145"/>
      <c r="Q20" s="245"/>
      <c r="R20" s="245"/>
      <c r="S20" s="245"/>
      <c r="BE20" s="206"/>
      <c r="BF20" s="206"/>
      <c r="BG20" s="206"/>
      <c r="BH20" s="206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7"/>
      <c r="CJ20" s="197"/>
      <c r="CK20" s="197"/>
      <c r="CL20" s="197"/>
      <c r="CM20" s="197"/>
      <c r="CN20" s="197"/>
      <c r="CO20" s="197"/>
      <c r="CP20" s="197"/>
      <c r="CQ20" s="197"/>
      <c r="CR20" s="197"/>
      <c r="CS20" s="197"/>
      <c r="CT20" s="197"/>
      <c r="CU20" s="197"/>
      <c r="CV20" s="197"/>
      <c r="CW20" s="197"/>
      <c r="CX20" s="197"/>
      <c r="CY20" s="197"/>
      <c r="CZ20" s="197"/>
      <c r="DA20" s="197"/>
      <c r="DB20" s="197"/>
      <c r="DC20" s="197"/>
      <c r="DD20" s="197"/>
      <c r="DE20" s="197"/>
      <c r="DF20" s="197"/>
      <c r="DG20" s="197"/>
      <c r="DH20" s="197"/>
      <c r="DI20" s="197"/>
      <c r="DJ20" s="197"/>
      <c r="DK20" s="197"/>
      <c r="DL20" s="197"/>
      <c r="DM20" s="197"/>
      <c r="DN20" s="197"/>
      <c r="DO20" s="197"/>
      <c r="DP20" s="197"/>
      <c r="DQ20" s="197"/>
      <c r="DR20" s="197"/>
      <c r="DS20" s="197"/>
      <c r="DT20" s="197"/>
      <c r="DU20" s="197"/>
      <c r="DV20" s="197"/>
      <c r="DW20" s="197"/>
      <c r="DX20" s="197"/>
      <c r="DY20" s="197"/>
      <c r="DZ20" s="197"/>
      <c r="EA20" s="197"/>
      <c r="EB20" s="197"/>
      <c r="EC20" s="197"/>
      <c r="ED20" s="197"/>
      <c r="EE20" s="197"/>
      <c r="EF20" s="197"/>
      <c r="EG20" s="197"/>
      <c r="EH20" s="197"/>
      <c r="EI20" s="197"/>
      <c r="EJ20" s="197"/>
      <c r="EK20" s="197"/>
      <c r="EL20" s="197"/>
      <c r="EM20" s="197"/>
      <c r="EN20" s="197"/>
      <c r="EO20" s="197"/>
      <c r="EP20" s="197"/>
      <c r="EQ20" s="197"/>
      <c r="ER20" s="197"/>
      <c r="ES20" s="197"/>
      <c r="ET20" s="197"/>
      <c r="EU20" s="197"/>
      <c r="EV20" s="197"/>
      <c r="EW20" s="197"/>
      <c r="EX20" s="197"/>
      <c r="EY20" s="197"/>
      <c r="EZ20" s="197"/>
      <c r="FA20" s="197"/>
      <c r="FB20" s="197"/>
      <c r="FC20" s="197"/>
      <c r="FD20" s="197"/>
      <c r="FE20" s="197"/>
      <c r="FF20" s="197"/>
      <c r="FG20" s="197"/>
      <c r="FH20" s="197"/>
      <c r="FI20" s="197"/>
      <c r="FJ20" s="197"/>
      <c r="FK20" s="197"/>
      <c r="FL20" s="197"/>
      <c r="FM20" s="197"/>
      <c r="FN20" s="197"/>
      <c r="FO20" s="197"/>
      <c r="FP20" s="197"/>
      <c r="FQ20" s="197"/>
      <c r="FR20" s="197"/>
      <c r="FS20" s="197"/>
      <c r="FT20" s="197"/>
      <c r="FU20" s="197"/>
      <c r="FV20" s="197"/>
      <c r="FW20" s="197"/>
      <c r="FX20" s="197"/>
      <c r="FY20" s="197"/>
      <c r="FZ20" s="197"/>
      <c r="GA20" s="197"/>
      <c r="GB20" s="197"/>
      <c r="GC20" s="197"/>
      <c r="GD20" s="197"/>
      <c r="GE20" s="197"/>
      <c r="GF20" s="197"/>
      <c r="GG20" s="197"/>
      <c r="GH20" s="197"/>
      <c r="GI20" s="197"/>
      <c r="GJ20" s="197"/>
      <c r="GK20" s="197"/>
      <c r="GL20" s="197"/>
      <c r="GM20" s="197"/>
      <c r="GN20" s="197"/>
      <c r="GO20" s="197"/>
      <c r="GP20" s="197"/>
      <c r="GQ20" s="197"/>
      <c r="GR20" s="197"/>
      <c r="GS20" s="197"/>
      <c r="GT20" s="197"/>
      <c r="GU20" s="197"/>
      <c r="GV20" s="197"/>
      <c r="GW20" s="197"/>
      <c r="GX20" s="197"/>
      <c r="GY20" s="197"/>
      <c r="GZ20" s="197"/>
      <c r="HA20" s="197"/>
      <c r="HB20" s="197"/>
      <c r="HC20" s="197"/>
      <c r="HD20" s="197"/>
      <c r="HE20" s="197"/>
      <c r="HF20" s="197"/>
      <c r="HG20" s="197"/>
      <c r="HH20" s="197"/>
      <c r="HI20" s="197"/>
      <c r="HJ20" s="197"/>
      <c r="HK20" s="197"/>
      <c r="HL20" s="197"/>
      <c r="HM20" s="197"/>
      <c r="HN20" s="197"/>
      <c r="HO20" s="197"/>
      <c r="HP20" s="197"/>
      <c r="HQ20" s="197"/>
      <c r="HR20" s="197"/>
      <c r="HS20" s="197"/>
      <c r="HT20" s="197"/>
      <c r="HU20" s="197"/>
      <c r="HV20" s="197"/>
      <c r="HW20" s="197"/>
      <c r="HX20" s="197"/>
      <c r="HY20" s="197"/>
      <c r="HZ20" s="197"/>
      <c r="IA20" s="197"/>
      <c r="IB20" s="197"/>
      <c r="IC20" s="197"/>
      <c r="ID20" s="197"/>
      <c r="IE20" s="197"/>
      <c r="IF20" s="197"/>
      <c r="IG20" s="197"/>
      <c r="IH20" s="197"/>
      <c r="II20" s="197"/>
      <c r="IJ20" s="197"/>
      <c r="IK20" s="197"/>
      <c r="IL20" s="197"/>
      <c r="IM20" s="197"/>
      <c r="IN20" s="197"/>
      <c r="IO20" s="197"/>
      <c r="IP20" s="197"/>
      <c r="IQ20" s="197"/>
      <c r="IR20" s="197"/>
      <c r="IS20" s="197"/>
      <c r="IT20" s="197"/>
      <c r="IU20" s="197"/>
      <c r="IV20" s="197"/>
    </row>
    <row r="21" spans="1:256">
      <c r="A21" s="161">
        <v>8</v>
      </c>
      <c r="B21" s="162" t="s">
        <v>174</v>
      </c>
      <c r="C21" s="162"/>
      <c r="D21" s="162"/>
      <c r="E21" s="162">
        <v>0</v>
      </c>
      <c r="F21" s="247">
        <v>1.4152E-2</v>
      </c>
      <c r="G21" s="233">
        <f t="shared" si="0"/>
        <v>0</v>
      </c>
      <c r="H21" s="162"/>
      <c r="I21" s="243"/>
      <c r="J21" s="235"/>
      <c r="K21" s="140"/>
      <c r="L21" s="188"/>
      <c r="M21" s="246"/>
      <c r="N21" s="188"/>
      <c r="O21" s="226"/>
      <c r="P21" s="145"/>
      <c r="Q21" s="245"/>
      <c r="R21" s="245"/>
      <c r="S21" s="245"/>
      <c r="BE21" s="206"/>
      <c r="BF21" s="206"/>
      <c r="BG21" s="206"/>
      <c r="BH21" s="206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197"/>
      <c r="BV21" s="197"/>
      <c r="BW21" s="197"/>
      <c r="BX21" s="197"/>
      <c r="BY21" s="197"/>
      <c r="BZ21" s="197"/>
      <c r="CA21" s="197"/>
      <c r="CB21" s="197"/>
      <c r="CC21" s="197"/>
      <c r="CD21" s="197"/>
      <c r="CE21" s="197"/>
      <c r="CF21" s="197"/>
      <c r="CG21" s="197"/>
      <c r="CH21" s="197"/>
      <c r="CI21" s="197"/>
      <c r="CJ21" s="197"/>
      <c r="CK21" s="197"/>
      <c r="CL21" s="197"/>
      <c r="CM21" s="197"/>
      <c r="CN21" s="197"/>
      <c r="CO21" s="197"/>
      <c r="CP21" s="197"/>
      <c r="CQ21" s="197"/>
      <c r="CR21" s="197"/>
      <c r="CS21" s="197"/>
      <c r="CT21" s="197"/>
      <c r="CU21" s="197"/>
      <c r="CV21" s="197"/>
      <c r="CW21" s="197"/>
      <c r="CX21" s="197"/>
      <c r="CY21" s="197"/>
      <c r="CZ21" s="197"/>
      <c r="DA21" s="197"/>
      <c r="DB21" s="197"/>
      <c r="DC21" s="197"/>
      <c r="DD21" s="197"/>
      <c r="DE21" s="197"/>
      <c r="DF21" s="197"/>
      <c r="DG21" s="197"/>
      <c r="DH21" s="197"/>
      <c r="DI21" s="197"/>
      <c r="DJ21" s="197"/>
      <c r="DK21" s="197"/>
      <c r="DL21" s="197"/>
      <c r="DM21" s="197"/>
      <c r="DN21" s="197"/>
      <c r="DO21" s="197"/>
      <c r="DP21" s="197"/>
      <c r="DQ21" s="197"/>
      <c r="DR21" s="197"/>
      <c r="DS21" s="197"/>
      <c r="DT21" s="197"/>
      <c r="DU21" s="197"/>
      <c r="DV21" s="197"/>
      <c r="DW21" s="197"/>
      <c r="DX21" s="197"/>
      <c r="DY21" s="197"/>
      <c r="DZ21" s="197"/>
      <c r="EA21" s="197"/>
      <c r="EB21" s="197"/>
      <c r="EC21" s="197"/>
      <c r="ED21" s="197"/>
      <c r="EE21" s="197"/>
      <c r="EF21" s="197"/>
      <c r="EG21" s="197"/>
      <c r="EH21" s="197"/>
      <c r="EI21" s="197"/>
      <c r="EJ21" s="197"/>
      <c r="EK21" s="197"/>
      <c r="EL21" s="197"/>
      <c r="EM21" s="197"/>
      <c r="EN21" s="197"/>
      <c r="EO21" s="197"/>
      <c r="EP21" s="197"/>
      <c r="EQ21" s="197"/>
      <c r="ER21" s="197"/>
      <c r="ES21" s="197"/>
      <c r="ET21" s="197"/>
      <c r="EU21" s="197"/>
      <c r="EV21" s="197"/>
      <c r="EW21" s="197"/>
      <c r="EX21" s="197"/>
      <c r="EY21" s="197"/>
      <c r="EZ21" s="197"/>
      <c r="FA21" s="197"/>
      <c r="FB21" s="197"/>
      <c r="FC21" s="197"/>
      <c r="FD21" s="197"/>
      <c r="FE21" s="197"/>
      <c r="FF21" s="197"/>
      <c r="FG21" s="197"/>
      <c r="FH21" s="197"/>
      <c r="FI21" s="197"/>
      <c r="FJ21" s="197"/>
      <c r="FK21" s="197"/>
      <c r="FL21" s="197"/>
      <c r="FM21" s="197"/>
      <c r="FN21" s="197"/>
      <c r="FO21" s="197"/>
      <c r="FP21" s="197"/>
      <c r="FQ21" s="197"/>
      <c r="FR21" s="197"/>
      <c r="FS21" s="197"/>
      <c r="FT21" s="197"/>
      <c r="FU21" s="197"/>
      <c r="FV21" s="197"/>
      <c r="FW21" s="197"/>
      <c r="FX21" s="197"/>
      <c r="FY21" s="197"/>
      <c r="FZ21" s="197"/>
      <c r="GA21" s="197"/>
      <c r="GB21" s="197"/>
      <c r="GC21" s="197"/>
      <c r="GD21" s="197"/>
      <c r="GE21" s="197"/>
      <c r="GF21" s="197"/>
      <c r="GG21" s="197"/>
      <c r="GH21" s="197"/>
      <c r="GI21" s="197"/>
      <c r="GJ21" s="197"/>
      <c r="GK21" s="197"/>
      <c r="GL21" s="197"/>
      <c r="GM21" s="197"/>
      <c r="GN21" s="197"/>
      <c r="GO21" s="197"/>
      <c r="GP21" s="197"/>
      <c r="GQ21" s="197"/>
      <c r="GR21" s="197"/>
      <c r="GS21" s="197"/>
      <c r="GT21" s="197"/>
      <c r="GU21" s="197"/>
      <c r="GV21" s="197"/>
      <c r="GW21" s="197"/>
      <c r="GX21" s="197"/>
      <c r="GY21" s="197"/>
      <c r="GZ21" s="197"/>
      <c r="HA21" s="197"/>
      <c r="HB21" s="197"/>
      <c r="HC21" s="197"/>
      <c r="HD21" s="197"/>
      <c r="HE21" s="197"/>
      <c r="HF21" s="197"/>
      <c r="HG21" s="197"/>
      <c r="HH21" s="197"/>
      <c r="HI21" s="197"/>
      <c r="HJ21" s="197"/>
      <c r="HK21" s="197"/>
      <c r="HL21" s="197"/>
      <c r="HM21" s="197"/>
      <c r="HN21" s="197"/>
      <c r="HO21" s="197"/>
      <c r="HP21" s="197"/>
      <c r="HQ21" s="197"/>
      <c r="HR21" s="197"/>
      <c r="HS21" s="197"/>
      <c r="HT21" s="197"/>
      <c r="HU21" s="197"/>
      <c r="HV21" s="197"/>
      <c r="HW21" s="197"/>
      <c r="HX21" s="197"/>
      <c r="HY21" s="197"/>
      <c r="HZ21" s="197"/>
      <c r="IA21" s="197"/>
      <c r="IB21" s="197"/>
      <c r="IC21" s="197"/>
      <c r="ID21" s="197"/>
      <c r="IE21" s="197"/>
      <c r="IF21" s="197"/>
      <c r="IG21" s="197"/>
      <c r="IH21" s="197"/>
      <c r="II21" s="197"/>
      <c r="IJ21" s="197"/>
      <c r="IK21" s="197"/>
      <c r="IL21" s="197"/>
      <c r="IM21" s="197"/>
      <c r="IN21" s="197"/>
      <c r="IO21" s="197"/>
      <c r="IP21" s="197"/>
      <c r="IQ21" s="197"/>
      <c r="IR21" s="197"/>
      <c r="IS21" s="197"/>
      <c r="IT21" s="197"/>
      <c r="IU21" s="197"/>
      <c r="IV21" s="197"/>
    </row>
    <row r="22" spans="1:256">
      <c r="A22" s="161">
        <v>9</v>
      </c>
      <c r="B22" s="162" t="s">
        <v>172</v>
      </c>
      <c r="C22" s="162" t="s">
        <v>173</v>
      </c>
      <c r="D22" s="162" t="s">
        <v>173</v>
      </c>
      <c r="E22" s="162"/>
      <c r="F22" s="247"/>
      <c r="G22" s="233"/>
      <c r="H22" s="162">
        <v>0</v>
      </c>
      <c r="I22" s="243">
        <v>0.4</v>
      </c>
      <c r="J22" s="235">
        <f t="shared" ref="J22:J24" si="1">H22*I22</f>
        <v>0</v>
      </c>
      <c r="K22" s="140"/>
      <c r="L22" s="188"/>
      <c r="M22" s="246"/>
      <c r="N22" s="188"/>
      <c r="O22" s="226"/>
      <c r="P22" s="145"/>
      <c r="Q22" s="245"/>
      <c r="R22" s="245"/>
      <c r="S22" s="245"/>
      <c r="BE22" s="206"/>
      <c r="BF22" s="206"/>
      <c r="BG22" s="206"/>
      <c r="BH22" s="206"/>
      <c r="BI22" s="197"/>
      <c r="BJ22" s="197"/>
      <c r="BK22" s="197"/>
      <c r="BL22" s="197"/>
      <c r="BM22" s="197"/>
      <c r="BN22" s="197"/>
      <c r="BO22" s="197"/>
      <c r="BP22" s="197"/>
      <c r="BQ22" s="197"/>
      <c r="BR22" s="197"/>
      <c r="BS22" s="197"/>
      <c r="BT22" s="197"/>
      <c r="BU22" s="197"/>
      <c r="BV22" s="197"/>
      <c r="BW22" s="197"/>
      <c r="BX22" s="197"/>
      <c r="BY22" s="197"/>
      <c r="BZ22" s="197"/>
      <c r="CA22" s="197"/>
      <c r="CB22" s="197"/>
      <c r="CC22" s="197"/>
      <c r="CD22" s="197"/>
      <c r="CE22" s="197"/>
      <c r="CF22" s="197"/>
      <c r="CG22" s="197"/>
      <c r="CH22" s="197"/>
      <c r="CI22" s="197"/>
      <c r="CJ22" s="197"/>
      <c r="CK22" s="197"/>
      <c r="CL22" s="197"/>
      <c r="CM22" s="197"/>
      <c r="CN22" s="197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  <c r="ER22" s="197"/>
      <c r="ES22" s="197"/>
      <c r="ET22" s="197"/>
      <c r="EU22" s="197"/>
      <c r="EV22" s="197"/>
      <c r="EW22" s="197"/>
      <c r="EX22" s="197"/>
      <c r="EY22" s="197"/>
      <c r="EZ22" s="197"/>
      <c r="FA22" s="197"/>
      <c r="FB22" s="197"/>
      <c r="FC22" s="197"/>
      <c r="FD22" s="197"/>
      <c r="FE22" s="197"/>
      <c r="FF22" s="197"/>
      <c r="FG22" s="197"/>
      <c r="FH22" s="197"/>
      <c r="FI22" s="197"/>
      <c r="FJ22" s="197"/>
      <c r="FK22" s="197"/>
      <c r="FL22" s="197"/>
      <c r="FM22" s="197"/>
      <c r="FN22" s="197"/>
      <c r="FO22" s="197"/>
      <c r="FP22" s="197"/>
      <c r="FQ22" s="197"/>
      <c r="FR22" s="197"/>
      <c r="FS22" s="197"/>
      <c r="FT22" s="197"/>
      <c r="FU22" s="197"/>
      <c r="FV22" s="197"/>
      <c r="FW22" s="197"/>
      <c r="FX22" s="197"/>
      <c r="FY22" s="197"/>
      <c r="FZ22" s="197"/>
      <c r="GA22" s="197"/>
      <c r="GB22" s="197"/>
      <c r="GC22" s="197"/>
      <c r="GD22" s="197"/>
      <c r="GE22" s="197"/>
      <c r="GF22" s="197"/>
      <c r="GG22" s="197"/>
      <c r="GH22" s="197"/>
      <c r="GI22" s="197"/>
      <c r="GJ22" s="197"/>
      <c r="GK22" s="197"/>
      <c r="GL22" s="197"/>
      <c r="GM22" s="197"/>
      <c r="GN22" s="197"/>
      <c r="GO22" s="197"/>
      <c r="GP22" s="197"/>
      <c r="GQ22" s="197"/>
      <c r="GR22" s="197"/>
      <c r="GS22" s="197"/>
      <c r="GT22" s="197"/>
      <c r="GU22" s="197"/>
      <c r="GV22" s="197"/>
      <c r="GW22" s="197"/>
      <c r="GX22" s="197"/>
      <c r="GY22" s="197"/>
      <c r="GZ22" s="197"/>
      <c r="HA22" s="197"/>
      <c r="HB22" s="197"/>
      <c r="HC22" s="197"/>
      <c r="HD22" s="197"/>
      <c r="HE22" s="197"/>
      <c r="HF22" s="197"/>
      <c r="HG22" s="197"/>
      <c r="HH22" s="197"/>
      <c r="HI22" s="197"/>
      <c r="HJ22" s="197"/>
      <c r="HK22" s="197"/>
      <c r="HL22" s="197"/>
      <c r="HM22" s="197"/>
      <c r="HN22" s="197"/>
      <c r="HO22" s="197"/>
      <c r="HP22" s="197"/>
      <c r="HQ22" s="197"/>
      <c r="HR22" s="197"/>
      <c r="HS22" s="197"/>
      <c r="HT22" s="197"/>
      <c r="HU22" s="197"/>
      <c r="HV22" s="197"/>
      <c r="HW22" s="197"/>
      <c r="HX22" s="197"/>
      <c r="HY22" s="197"/>
      <c r="HZ22" s="197"/>
      <c r="IA22" s="197"/>
      <c r="IB22" s="197"/>
      <c r="IC22" s="197"/>
      <c r="ID22" s="197"/>
      <c r="IE22" s="197"/>
      <c r="IF22" s="197"/>
      <c r="IG22" s="197"/>
      <c r="IH22" s="197"/>
      <c r="II22" s="197"/>
      <c r="IJ22" s="197"/>
      <c r="IK22" s="197"/>
      <c r="IL22" s="197"/>
      <c r="IM22" s="197"/>
      <c r="IN22" s="197"/>
      <c r="IO22" s="197"/>
      <c r="IP22" s="197"/>
      <c r="IQ22" s="197"/>
      <c r="IR22" s="197"/>
      <c r="IS22" s="197"/>
      <c r="IT22" s="197"/>
      <c r="IU22" s="197"/>
      <c r="IV22" s="197"/>
    </row>
    <row r="23" spans="1:256">
      <c r="A23" s="161"/>
      <c r="B23" s="162" t="s">
        <v>198</v>
      </c>
      <c r="C23" s="162" t="s">
        <v>173</v>
      </c>
      <c r="D23" s="162" t="s">
        <v>173</v>
      </c>
      <c r="E23" s="162"/>
      <c r="F23" s="247"/>
      <c r="G23" s="233"/>
      <c r="H23" s="162">
        <v>0</v>
      </c>
      <c r="I23" s="243">
        <v>0.2</v>
      </c>
      <c r="J23" s="235">
        <f t="shared" si="1"/>
        <v>0</v>
      </c>
      <c r="K23" s="140"/>
      <c r="L23" s="188"/>
      <c r="M23" s="246"/>
      <c r="N23" s="188"/>
      <c r="O23" s="226"/>
      <c r="P23" s="145"/>
      <c r="Q23" s="245"/>
      <c r="R23" s="245"/>
      <c r="S23" s="245"/>
      <c r="BE23" s="206"/>
      <c r="BF23" s="206"/>
      <c r="BG23" s="206"/>
      <c r="BH23" s="206"/>
      <c r="BI23" s="197"/>
      <c r="BJ23" s="197"/>
      <c r="BK23" s="197"/>
      <c r="BL23" s="197"/>
      <c r="BM23" s="197"/>
      <c r="BN23" s="197"/>
      <c r="BO23" s="197"/>
      <c r="BP23" s="197"/>
      <c r="BQ23" s="197"/>
      <c r="BR23" s="197"/>
      <c r="BS23" s="197"/>
      <c r="BT23" s="197"/>
      <c r="BU23" s="197"/>
      <c r="BV23" s="197"/>
      <c r="BW23" s="197"/>
      <c r="BX23" s="197"/>
      <c r="BY23" s="197"/>
      <c r="BZ23" s="197"/>
      <c r="CA23" s="197"/>
      <c r="CB23" s="197"/>
      <c r="CC23" s="197"/>
      <c r="CD23" s="197"/>
      <c r="CE23" s="197"/>
      <c r="CF23" s="197"/>
      <c r="CG23" s="197"/>
      <c r="CH23" s="197"/>
      <c r="CI23" s="197"/>
      <c r="CJ23" s="197"/>
      <c r="CK23" s="197"/>
      <c r="CL23" s="197"/>
      <c r="CM23" s="197"/>
      <c r="CN23" s="197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  <c r="ER23" s="197"/>
      <c r="ES23" s="197"/>
      <c r="ET23" s="197"/>
      <c r="EU23" s="197"/>
      <c r="EV23" s="197"/>
      <c r="EW23" s="197"/>
      <c r="EX23" s="197"/>
      <c r="EY23" s="197"/>
      <c r="EZ23" s="197"/>
      <c r="FA23" s="197"/>
      <c r="FB23" s="197"/>
      <c r="FC23" s="197"/>
      <c r="FD23" s="197"/>
      <c r="FE23" s="197"/>
      <c r="FF23" s="197"/>
      <c r="FG23" s="197"/>
      <c r="FH23" s="197"/>
      <c r="FI23" s="197"/>
      <c r="FJ23" s="197"/>
      <c r="FK23" s="197"/>
      <c r="FL23" s="197"/>
      <c r="FM23" s="197"/>
      <c r="FN23" s="197"/>
      <c r="FO23" s="197"/>
      <c r="FP23" s="197"/>
      <c r="FQ23" s="197"/>
      <c r="FR23" s="197"/>
      <c r="FS23" s="197"/>
      <c r="FT23" s="197"/>
      <c r="FU23" s="197"/>
      <c r="FV23" s="197"/>
      <c r="FW23" s="197"/>
      <c r="FX23" s="197"/>
      <c r="FY23" s="197"/>
      <c r="FZ23" s="197"/>
      <c r="GA23" s="197"/>
      <c r="GB23" s="197"/>
      <c r="GC23" s="197"/>
      <c r="GD23" s="197"/>
      <c r="GE23" s="197"/>
      <c r="GF23" s="197"/>
      <c r="GG23" s="197"/>
      <c r="GH23" s="197"/>
      <c r="GI23" s="197"/>
      <c r="GJ23" s="197"/>
      <c r="GK23" s="197"/>
      <c r="GL23" s="197"/>
      <c r="GM23" s="197"/>
      <c r="GN23" s="197"/>
      <c r="GO23" s="197"/>
      <c r="GP23" s="197"/>
      <c r="GQ23" s="197"/>
      <c r="GR23" s="197"/>
      <c r="GS23" s="197"/>
      <c r="GT23" s="197"/>
      <c r="GU23" s="197"/>
      <c r="GV23" s="197"/>
      <c r="GW23" s="197"/>
      <c r="GX23" s="197"/>
      <c r="GY23" s="197"/>
      <c r="GZ23" s="197"/>
      <c r="HA23" s="197"/>
      <c r="HB23" s="197"/>
      <c r="HC23" s="197"/>
      <c r="HD23" s="197"/>
      <c r="HE23" s="197"/>
      <c r="HF23" s="197"/>
      <c r="HG23" s="197"/>
      <c r="HH23" s="197"/>
      <c r="HI23" s="197"/>
      <c r="HJ23" s="197"/>
      <c r="HK23" s="197"/>
      <c r="HL23" s="197"/>
      <c r="HM23" s="197"/>
      <c r="HN23" s="197"/>
      <c r="HO23" s="197"/>
      <c r="HP23" s="197"/>
      <c r="HQ23" s="197"/>
      <c r="HR23" s="197"/>
      <c r="HS23" s="197"/>
      <c r="HT23" s="197"/>
      <c r="HU23" s="197"/>
      <c r="HV23" s="197"/>
      <c r="HW23" s="197"/>
      <c r="HX23" s="197"/>
      <c r="HY23" s="197"/>
      <c r="HZ23" s="197"/>
      <c r="IA23" s="197"/>
      <c r="IB23" s="197"/>
      <c r="IC23" s="197"/>
      <c r="ID23" s="197"/>
      <c r="IE23" s="197"/>
      <c r="IF23" s="197"/>
      <c r="IG23" s="197"/>
      <c r="IH23" s="197"/>
      <c r="II23" s="197"/>
      <c r="IJ23" s="197"/>
      <c r="IK23" s="197"/>
      <c r="IL23" s="197"/>
      <c r="IM23" s="197"/>
      <c r="IN23" s="197"/>
      <c r="IO23" s="197"/>
      <c r="IP23" s="197"/>
      <c r="IQ23" s="197"/>
      <c r="IR23" s="197"/>
      <c r="IS23" s="197"/>
      <c r="IT23" s="197"/>
      <c r="IU23" s="197"/>
      <c r="IV23" s="197"/>
    </row>
    <row r="24" spans="1:256">
      <c r="A24" s="161"/>
      <c r="B24" s="162" t="s">
        <v>199</v>
      </c>
      <c r="C24" s="162">
        <v>0</v>
      </c>
      <c r="D24" s="162" t="s">
        <v>200</v>
      </c>
      <c r="E24" s="162"/>
      <c r="F24" s="247"/>
      <c r="G24" s="233"/>
      <c r="H24" s="162">
        <v>0</v>
      </c>
      <c r="I24" s="243">
        <v>8.5304000000000005E-2</v>
      </c>
      <c r="J24" s="235">
        <f t="shared" si="1"/>
        <v>0</v>
      </c>
      <c r="K24" s="140"/>
      <c r="L24" s="188"/>
      <c r="M24" s="246"/>
      <c r="N24" s="188"/>
      <c r="O24" s="226"/>
      <c r="P24" s="145"/>
      <c r="Q24" s="245"/>
      <c r="R24" s="245"/>
      <c r="S24" s="245"/>
      <c r="BE24" s="206"/>
      <c r="BF24" s="206"/>
      <c r="BG24" s="206"/>
      <c r="BH24" s="206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  <c r="GA24" s="197"/>
      <c r="GB24" s="197"/>
      <c r="GC24" s="197"/>
      <c r="GD24" s="197"/>
      <c r="GE24" s="197"/>
      <c r="GF24" s="197"/>
      <c r="GG24" s="197"/>
      <c r="GH24" s="197"/>
      <c r="GI24" s="197"/>
      <c r="GJ24" s="197"/>
      <c r="GK24" s="197"/>
      <c r="GL24" s="197"/>
      <c r="GM24" s="197"/>
      <c r="GN24" s="197"/>
      <c r="GO24" s="197"/>
      <c r="GP24" s="197"/>
      <c r="GQ24" s="197"/>
      <c r="GR24" s="197"/>
      <c r="GS24" s="197"/>
      <c r="GT24" s="197"/>
      <c r="GU24" s="197"/>
      <c r="GV24" s="197"/>
      <c r="GW24" s="197"/>
      <c r="GX24" s="197"/>
      <c r="GY24" s="197"/>
      <c r="GZ24" s="197"/>
      <c r="HA24" s="197"/>
      <c r="HB24" s="197"/>
      <c r="HC24" s="197"/>
      <c r="HD24" s="197"/>
      <c r="HE24" s="197"/>
      <c r="HF24" s="197"/>
      <c r="HG24" s="197"/>
      <c r="HH24" s="197"/>
      <c r="HI24" s="197"/>
      <c r="HJ24" s="197"/>
      <c r="HK24" s="197"/>
      <c r="HL24" s="197"/>
      <c r="HM24" s="197"/>
      <c r="HN24" s="197"/>
      <c r="HO24" s="197"/>
      <c r="HP24" s="197"/>
      <c r="HQ24" s="197"/>
      <c r="HR24" s="197"/>
      <c r="HS24" s="197"/>
      <c r="HT24" s="197"/>
      <c r="HU24" s="197"/>
      <c r="HV24" s="197"/>
      <c r="HW24" s="197"/>
      <c r="HX24" s="197"/>
      <c r="HY24" s="197"/>
      <c r="HZ24" s="197"/>
      <c r="IA24" s="197"/>
      <c r="IB24" s="197"/>
      <c r="IC24" s="197"/>
      <c r="ID24" s="197"/>
      <c r="IE24" s="197"/>
      <c r="IF24" s="197"/>
      <c r="IG24" s="197"/>
      <c r="IH24" s="197"/>
      <c r="II24" s="197"/>
      <c r="IJ24" s="197"/>
      <c r="IK24" s="197"/>
      <c r="IL24" s="197"/>
      <c r="IM24" s="197"/>
      <c r="IN24" s="197"/>
      <c r="IO24" s="197"/>
      <c r="IP24" s="197"/>
      <c r="IQ24" s="197"/>
      <c r="IR24" s="197"/>
      <c r="IS24" s="197"/>
      <c r="IT24" s="197"/>
      <c r="IU24" s="197"/>
      <c r="IV24" s="197"/>
    </row>
    <row r="25" spans="1:256">
      <c r="A25" s="161"/>
      <c r="B25" s="162"/>
      <c r="C25" s="162"/>
      <c r="D25" s="230"/>
      <c r="E25" s="162"/>
      <c r="F25" s="245"/>
      <c r="G25" s="233"/>
      <c r="H25" s="162"/>
      <c r="I25" s="248"/>
      <c r="J25" s="249"/>
      <c r="K25" s="250"/>
      <c r="L25" s="188"/>
      <c r="M25" s="246"/>
      <c r="N25" s="188"/>
      <c r="O25" s="226"/>
      <c r="P25" s="251"/>
      <c r="Q25" s="245"/>
      <c r="R25" s="245"/>
      <c r="S25" s="245"/>
      <c r="BE25" s="206"/>
      <c r="BF25" s="206"/>
      <c r="BG25" s="206"/>
      <c r="BH25" s="206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  <c r="GA25" s="197"/>
      <c r="GB25" s="197"/>
      <c r="GC25" s="197"/>
      <c r="GD25" s="197"/>
      <c r="GE25" s="197"/>
      <c r="GF25" s="197"/>
      <c r="GG25" s="197"/>
      <c r="GH25" s="197"/>
      <c r="GI25" s="197"/>
      <c r="GJ25" s="197"/>
      <c r="GK25" s="197"/>
      <c r="GL25" s="197"/>
      <c r="GM25" s="197"/>
      <c r="GN25" s="197"/>
      <c r="GO25" s="197"/>
      <c r="GP25" s="197"/>
      <c r="GQ25" s="197"/>
      <c r="GR25" s="197"/>
      <c r="GS25" s="197"/>
      <c r="GT25" s="197"/>
      <c r="GU25" s="197"/>
      <c r="GV25" s="197"/>
      <c r="GW25" s="197"/>
      <c r="GX25" s="197"/>
      <c r="GY25" s="197"/>
      <c r="GZ25" s="197"/>
      <c r="HA25" s="197"/>
      <c r="HB25" s="197"/>
      <c r="HC25" s="197"/>
      <c r="HD25" s="197"/>
      <c r="HE25" s="197"/>
      <c r="HF25" s="197"/>
      <c r="HG25" s="197"/>
      <c r="HH25" s="197"/>
      <c r="HI25" s="197"/>
      <c r="HJ25" s="197"/>
      <c r="HK25" s="197"/>
      <c r="HL25" s="197"/>
      <c r="HM25" s="197"/>
      <c r="HN25" s="197"/>
      <c r="HO25" s="197"/>
      <c r="HP25" s="197"/>
      <c r="HQ25" s="197"/>
      <c r="HR25" s="197"/>
      <c r="HS25" s="197"/>
      <c r="HT25" s="197"/>
      <c r="HU25" s="197"/>
      <c r="HV25" s="197"/>
      <c r="HW25" s="197"/>
      <c r="HX25" s="197"/>
      <c r="HY25" s="197"/>
      <c r="HZ25" s="197"/>
      <c r="IA25" s="197"/>
      <c r="IB25" s="197"/>
      <c r="IC25" s="197"/>
      <c r="ID25" s="197"/>
      <c r="IE25" s="197"/>
      <c r="IF25" s="197"/>
      <c r="IG25" s="197"/>
      <c r="IH25" s="197"/>
      <c r="II25" s="197"/>
      <c r="IJ25" s="197"/>
      <c r="IK25" s="197"/>
      <c r="IL25" s="197"/>
      <c r="IM25" s="197"/>
      <c r="IN25" s="197"/>
      <c r="IO25" s="197"/>
      <c r="IP25" s="197"/>
      <c r="IQ25" s="197"/>
      <c r="IR25" s="197"/>
      <c r="IS25" s="197"/>
      <c r="IT25" s="197"/>
      <c r="IU25" s="197"/>
      <c r="IV25" s="197"/>
    </row>
    <row r="26" spans="1:256">
      <c r="A26" s="161">
        <v>10</v>
      </c>
      <c r="B26" s="162" t="s">
        <v>175</v>
      </c>
      <c r="C26" s="162"/>
      <c r="D26" s="162"/>
      <c r="E26" s="162">
        <f>SUM(E17:E24)</f>
        <v>0</v>
      </c>
      <c r="F26" s="162"/>
      <c r="G26" s="252">
        <f>SUM(G17:G24)</f>
        <v>0</v>
      </c>
      <c r="H26" s="162">
        <f>SUM(H17:H24)</f>
        <v>0</v>
      </c>
      <c r="I26" s="162"/>
      <c r="J26" s="235">
        <f>SUM(J17:J24)</f>
        <v>0</v>
      </c>
      <c r="K26" s="237"/>
      <c r="L26" s="188"/>
      <c r="M26" s="244"/>
      <c r="N26" s="188"/>
      <c r="O26" s="225"/>
      <c r="P26" s="253"/>
      <c r="Q26" s="245"/>
      <c r="R26" s="245"/>
      <c r="S26" s="245"/>
      <c r="BE26" s="206"/>
      <c r="BF26" s="206"/>
      <c r="BG26" s="206"/>
      <c r="BH26" s="206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197"/>
      <c r="FI26" s="197"/>
      <c r="FJ26" s="197"/>
      <c r="FK26" s="197"/>
      <c r="FL26" s="197"/>
      <c r="FM26" s="197"/>
      <c r="FN26" s="197"/>
      <c r="FO26" s="197"/>
      <c r="FP26" s="197"/>
      <c r="FQ26" s="197"/>
      <c r="FR26" s="197"/>
      <c r="FS26" s="197"/>
      <c r="FT26" s="197"/>
      <c r="FU26" s="197"/>
      <c r="FV26" s="197"/>
      <c r="FW26" s="197"/>
      <c r="FX26" s="197"/>
      <c r="FY26" s="197"/>
      <c r="FZ26" s="197"/>
      <c r="GA26" s="197"/>
      <c r="GB26" s="197"/>
      <c r="GC26" s="197"/>
      <c r="GD26" s="197"/>
      <c r="GE26" s="197"/>
      <c r="GF26" s="197"/>
      <c r="GG26" s="197"/>
      <c r="GH26" s="197"/>
      <c r="GI26" s="197"/>
      <c r="GJ26" s="197"/>
      <c r="GK26" s="197"/>
      <c r="GL26" s="197"/>
      <c r="GM26" s="197"/>
      <c r="GN26" s="197"/>
      <c r="GO26" s="197"/>
      <c r="GP26" s="197"/>
      <c r="GQ26" s="197"/>
      <c r="GR26" s="197"/>
      <c r="GS26" s="197"/>
      <c r="GT26" s="197"/>
      <c r="GU26" s="197"/>
      <c r="GV26" s="197"/>
      <c r="GW26" s="197"/>
      <c r="GX26" s="197"/>
      <c r="GY26" s="197"/>
      <c r="GZ26" s="197"/>
      <c r="HA26" s="197"/>
      <c r="HB26" s="197"/>
      <c r="HC26" s="197"/>
      <c r="HD26" s="197"/>
      <c r="HE26" s="197"/>
      <c r="HF26" s="197"/>
      <c r="HG26" s="197"/>
      <c r="HH26" s="197"/>
      <c r="HI26" s="197"/>
      <c r="HJ26" s="197"/>
      <c r="HK26" s="197"/>
      <c r="HL26" s="197"/>
      <c r="HM26" s="197"/>
      <c r="HN26" s="197"/>
      <c r="HO26" s="197"/>
      <c r="HP26" s="197"/>
      <c r="HQ26" s="197"/>
      <c r="HR26" s="197"/>
      <c r="HS26" s="197"/>
      <c r="HT26" s="197"/>
      <c r="HU26" s="197"/>
      <c r="HV26" s="197"/>
      <c r="HW26" s="197"/>
      <c r="HX26" s="197"/>
      <c r="HY26" s="197"/>
      <c r="HZ26" s="197"/>
      <c r="IA26" s="197"/>
      <c r="IB26" s="197"/>
      <c r="IC26" s="197"/>
      <c r="ID26" s="197"/>
      <c r="IE26" s="197"/>
      <c r="IF26" s="197"/>
      <c r="IG26" s="197"/>
      <c r="IH26" s="197"/>
      <c r="II26" s="197"/>
      <c r="IJ26" s="197"/>
      <c r="IK26" s="197"/>
      <c r="IL26" s="197"/>
      <c r="IM26" s="197"/>
      <c r="IN26" s="197"/>
      <c r="IO26" s="197"/>
      <c r="IP26" s="197"/>
      <c r="IQ26" s="197"/>
      <c r="IR26" s="197"/>
      <c r="IS26" s="197"/>
      <c r="IT26" s="197"/>
      <c r="IU26" s="197"/>
      <c r="IV26" s="197"/>
    </row>
    <row r="27" spans="1:256">
      <c r="A27" s="161"/>
      <c r="B27" s="162"/>
      <c r="C27" s="162"/>
      <c r="D27" s="162"/>
      <c r="E27" s="162"/>
      <c r="F27" s="162"/>
      <c r="G27" s="162"/>
      <c r="H27" s="162"/>
      <c r="I27" s="162"/>
      <c r="J27" s="228"/>
      <c r="L27" s="188"/>
      <c r="M27" s="188"/>
      <c r="N27" s="188"/>
      <c r="O27" s="225"/>
      <c r="P27" s="153"/>
      <c r="Q27" s="154"/>
      <c r="R27" s="154"/>
      <c r="S27" s="154"/>
      <c r="BE27" s="206"/>
      <c r="BF27" s="206"/>
      <c r="BG27" s="206"/>
      <c r="BH27" s="206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7"/>
      <c r="CA27" s="197"/>
      <c r="CB27" s="197"/>
      <c r="CC27" s="197"/>
      <c r="CD27" s="197"/>
      <c r="CE27" s="197"/>
      <c r="CF27" s="197"/>
      <c r="CG27" s="197"/>
      <c r="CH27" s="197"/>
      <c r="CI27" s="197"/>
      <c r="CJ27" s="197"/>
      <c r="CK27" s="197"/>
      <c r="CL27" s="197"/>
      <c r="CM27" s="197"/>
      <c r="CN27" s="197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  <c r="ER27" s="197"/>
      <c r="ES27" s="197"/>
      <c r="ET27" s="197"/>
      <c r="EU27" s="197"/>
      <c r="EV27" s="197"/>
      <c r="EW27" s="197"/>
      <c r="EX27" s="197"/>
      <c r="EY27" s="197"/>
      <c r="EZ27" s="197"/>
      <c r="FA27" s="197"/>
      <c r="FB27" s="197"/>
      <c r="FC27" s="197"/>
      <c r="FD27" s="197"/>
      <c r="FE27" s="197"/>
      <c r="FF27" s="197"/>
      <c r="FG27" s="197"/>
      <c r="FH27" s="197"/>
      <c r="FI27" s="197"/>
      <c r="FJ27" s="197"/>
      <c r="FK27" s="197"/>
      <c r="FL27" s="197"/>
      <c r="FM27" s="197"/>
      <c r="FN27" s="197"/>
      <c r="FO27" s="197"/>
      <c r="FP27" s="197"/>
      <c r="FQ27" s="197"/>
      <c r="FR27" s="197"/>
      <c r="FS27" s="197"/>
      <c r="FT27" s="197"/>
      <c r="FU27" s="197"/>
      <c r="FV27" s="197"/>
      <c r="FW27" s="197"/>
      <c r="FX27" s="197"/>
      <c r="FY27" s="197"/>
      <c r="FZ27" s="197"/>
      <c r="GA27" s="197"/>
      <c r="GB27" s="197"/>
      <c r="GC27" s="197"/>
      <c r="GD27" s="197"/>
      <c r="GE27" s="197"/>
      <c r="GF27" s="197"/>
      <c r="GG27" s="197"/>
      <c r="GH27" s="197"/>
      <c r="GI27" s="197"/>
      <c r="GJ27" s="197"/>
      <c r="GK27" s="197"/>
      <c r="GL27" s="197"/>
      <c r="GM27" s="197"/>
      <c r="GN27" s="197"/>
      <c r="GO27" s="197"/>
      <c r="GP27" s="197"/>
      <c r="GQ27" s="197"/>
      <c r="GR27" s="197"/>
      <c r="GS27" s="197"/>
      <c r="GT27" s="197"/>
      <c r="GU27" s="197"/>
      <c r="GV27" s="197"/>
      <c r="GW27" s="197"/>
      <c r="GX27" s="197"/>
      <c r="GY27" s="197"/>
      <c r="GZ27" s="197"/>
      <c r="HA27" s="197"/>
      <c r="HB27" s="197"/>
      <c r="HC27" s="197"/>
      <c r="HD27" s="197"/>
      <c r="HE27" s="197"/>
      <c r="HF27" s="197"/>
      <c r="HG27" s="197"/>
      <c r="HH27" s="197"/>
      <c r="HI27" s="197"/>
      <c r="HJ27" s="197"/>
      <c r="HK27" s="197"/>
      <c r="HL27" s="197"/>
      <c r="HM27" s="197"/>
      <c r="HN27" s="197"/>
      <c r="HO27" s="197"/>
      <c r="HP27" s="197"/>
      <c r="HQ27" s="197"/>
      <c r="HR27" s="197"/>
      <c r="HS27" s="197"/>
      <c r="HT27" s="197"/>
      <c r="HU27" s="197"/>
      <c r="HV27" s="197"/>
      <c r="HW27" s="197"/>
      <c r="HX27" s="197"/>
      <c r="HY27" s="197"/>
      <c r="HZ27" s="197"/>
      <c r="IA27" s="197"/>
      <c r="IB27" s="197"/>
      <c r="IC27" s="197"/>
      <c r="ID27" s="197"/>
      <c r="IE27" s="197"/>
      <c r="IF27" s="197"/>
      <c r="IG27" s="197"/>
      <c r="IH27" s="197"/>
      <c r="II27" s="197"/>
      <c r="IJ27" s="197"/>
      <c r="IK27" s="197"/>
      <c r="IL27" s="197"/>
      <c r="IM27" s="197"/>
      <c r="IN27" s="197"/>
      <c r="IO27" s="197"/>
      <c r="IP27" s="197"/>
      <c r="IQ27" s="197"/>
      <c r="IR27" s="197"/>
      <c r="IS27" s="197"/>
      <c r="IT27" s="197"/>
      <c r="IU27" s="197"/>
      <c r="IV27" s="197"/>
    </row>
    <row r="28" spans="1:256">
      <c r="A28" s="161">
        <v>11</v>
      </c>
      <c r="B28" s="162" t="s">
        <v>204</v>
      </c>
      <c r="C28" s="162"/>
      <c r="D28" s="162"/>
      <c r="E28" s="162">
        <v>0</v>
      </c>
      <c r="F28" s="247">
        <v>9.51</v>
      </c>
      <c r="G28" s="233">
        <f t="shared" ref="G28" si="2">E28*F28</f>
        <v>0</v>
      </c>
      <c r="H28" s="162">
        <v>0</v>
      </c>
      <c r="I28" s="243">
        <v>4.28</v>
      </c>
      <c r="J28" s="235">
        <f t="shared" ref="J28" si="3">H28*I28</f>
        <v>0</v>
      </c>
      <c r="L28" s="188"/>
      <c r="M28" s="188"/>
      <c r="N28" s="188"/>
      <c r="O28" s="225"/>
      <c r="P28" s="153"/>
      <c r="Q28" s="154"/>
      <c r="R28" s="154"/>
      <c r="S28" s="154"/>
      <c r="BE28" s="206"/>
      <c r="BF28" s="206"/>
      <c r="BG28" s="206"/>
      <c r="BH28" s="206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7"/>
      <c r="BU28" s="197"/>
      <c r="BV28" s="197"/>
      <c r="BW28" s="197"/>
      <c r="BX28" s="197"/>
      <c r="BY28" s="197"/>
      <c r="BZ28" s="197"/>
      <c r="CA28" s="197"/>
      <c r="CB28" s="197"/>
      <c r="CC28" s="197"/>
      <c r="CD28" s="197"/>
      <c r="CE28" s="197"/>
      <c r="CF28" s="197"/>
      <c r="CG28" s="197"/>
      <c r="CH28" s="197"/>
      <c r="CI28" s="197"/>
      <c r="CJ28" s="197"/>
      <c r="CK28" s="197"/>
      <c r="CL28" s="197"/>
      <c r="CM28" s="197"/>
      <c r="CN28" s="197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  <c r="ER28" s="197"/>
      <c r="ES28" s="197"/>
      <c r="ET28" s="197"/>
      <c r="EU28" s="197"/>
      <c r="EV28" s="197"/>
      <c r="EW28" s="197"/>
      <c r="EX28" s="197"/>
      <c r="EY28" s="197"/>
      <c r="EZ28" s="197"/>
      <c r="FA28" s="197"/>
      <c r="FB28" s="197"/>
      <c r="FC28" s="197"/>
      <c r="FD28" s="197"/>
      <c r="FE28" s="197"/>
      <c r="FF28" s="197"/>
      <c r="FG28" s="197"/>
      <c r="FH28" s="197"/>
      <c r="FI28" s="197"/>
      <c r="FJ28" s="197"/>
      <c r="FK28" s="197"/>
      <c r="FL28" s="197"/>
      <c r="FM28" s="197"/>
      <c r="FN28" s="197"/>
      <c r="FO28" s="197"/>
      <c r="FP28" s="197"/>
      <c r="FQ28" s="197"/>
      <c r="FR28" s="197"/>
      <c r="FS28" s="197"/>
      <c r="FT28" s="197"/>
      <c r="FU28" s="197"/>
      <c r="FV28" s="197"/>
      <c r="FW28" s="197"/>
      <c r="FX28" s="197"/>
      <c r="FY28" s="197"/>
      <c r="FZ28" s="197"/>
      <c r="GA28" s="197"/>
      <c r="GB28" s="197"/>
      <c r="GC28" s="197"/>
      <c r="GD28" s="197"/>
      <c r="GE28" s="197"/>
      <c r="GF28" s="197"/>
      <c r="GG28" s="197"/>
      <c r="GH28" s="197"/>
      <c r="GI28" s="197"/>
      <c r="GJ28" s="197"/>
      <c r="GK28" s="197"/>
      <c r="GL28" s="197"/>
      <c r="GM28" s="197"/>
      <c r="GN28" s="197"/>
      <c r="GO28" s="197"/>
      <c r="GP28" s="197"/>
      <c r="GQ28" s="197"/>
      <c r="GR28" s="197"/>
      <c r="GS28" s="197"/>
      <c r="GT28" s="197"/>
      <c r="GU28" s="197"/>
      <c r="GV28" s="197"/>
      <c r="GW28" s="197"/>
      <c r="GX28" s="197"/>
      <c r="GY28" s="197"/>
      <c r="GZ28" s="197"/>
      <c r="HA28" s="197"/>
      <c r="HB28" s="197"/>
      <c r="HC28" s="197"/>
      <c r="HD28" s="197"/>
      <c r="HE28" s="197"/>
      <c r="HF28" s="197"/>
      <c r="HG28" s="197"/>
      <c r="HH28" s="197"/>
      <c r="HI28" s="197"/>
      <c r="HJ28" s="197"/>
      <c r="HK28" s="197"/>
      <c r="HL28" s="197"/>
      <c r="HM28" s="197"/>
      <c r="HN28" s="197"/>
      <c r="HO28" s="197"/>
      <c r="HP28" s="197"/>
      <c r="HQ28" s="197"/>
      <c r="HR28" s="197"/>
      <c r="HS28" s="197"/>
      <c r="HT28" s="197"/>
      <c r="HU28" s="197"/>
      <c r="HV28" s="197"/>
      <c r="HW28" s="197"/>
      <c r="HX28" s="197"/>
      <c r="HY28" s="197"/>
      <c r="HZ28" s="197"/>
      <c r="IA28" s="197"/>
      <c r="IB28" s="197"/>
      <c r="IC28" s="197"/>
      <c r="ID28" s="197"/>
      <c r="IE28" s="197"/>
      <c r="IF28" s="197"/>
      <c r="IG28" s="197"/>
      <c r="IH28" s="197"/>
      <c r="II28" s="197"/>
      <c r="IJ28" s="197"/>
      <c r="IK28" s="197"/>
      <c r="IL28" s="197"/>
      <c r="IM28" s="197"/>
      <c r="IN28" s="197"/>
      <c r="IO28" s="197"/>
      <c r="IP28" s="197"/>
      <c r="IQ28" s="197"/>
      <c r="IR28" s="197"/>
      <c r="IS28" s="197"/>
      <c r="IT28" s="197"/>
      <c r="IU28" s="197"/>
      <c r="IV28" s="197"/>
    </row>
    <row r="29" spans="1:256">
      <c r="A29" s="161"/>
      <c r="B29" s="162"/>
      <c r="C29" s="162"/>
      <c r="D29" s="162"/>
      <c r="E29" s="162"/>
      <c r="F29" s="162"/>
      <c r="G29" s="162"/>
      <c r="H29" s="162"/>
      <c r="I29" s="162"/>
      <c r="J29" s="228"/>
      <c r="L29" s="188"/>
      <c r="M29" s="188"/>
      <c r="N29" s="188"/>
      <c r="O29" s="225"/>
      <c r="P29" s="153"/>
      <c r="Q29" s="154"/>
      <c r="R29" s="154"/>
      <c r="S29" s="154"/>
      <c r="BE29" s="206"/>
      <c r="BF29" s="206"/>
      <c r="BG29" s="206"/>
      <c r="BH29" s="206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  <c r="ER29" s="197"/>
      <c r="ES29" s="197"/>
      <c r="ET29" s="197"/>
      <c r="EU29" s="197"/>
      <c r="EV29" s="197"/>
      <c r="EW29" s="197"/>
      <c r="EX29" s="197"/>
      <c r="EY29" s="197"/>
      <c r="EZ29" s="197"/>
      <c r="FA29" s="197"/>
      <c r="FB29" s="197"/>
      <c r="FC29" s="197"/>
      <c r="FD29" s="197"/>
      <c r="FE29" s="197"/>
      <c r="FF29" s="197"/>
      <c r="FG29" s="197"/>
      <c r="FH29" s="197"/>
      <c r="FI29" s="197"/>
      <c r="FJ29" s="197"/>
      <c r="FK29" s="197"/>
      <c r="FL29" s="197"/>
      <c r="FM29" s="197"/>
      <c r="FN29" s="197"/>
      <c r="FO29" s="197"/>
      <c r="FP29" s="197"/>
      <c r="FQ29" s="197"/>
      <c r="FR29" s="197"/>
      <c r="FS29" s="197"/>
      <c r="FT29" s="197"/>
      <c r="FU29" s="197"/>
      <c r="FV29" s="197"/>
      <c r="FW29" s="197"/>
      <c r="FX29" s="197"/>
      <c r="FY29" s="197"/>
      <c r="FZ29" s="197"/>
      <c r="GA29" s="197"/>
      <c r="GB29" s="197"/>
      <c r="GC29" s="197"/>
      <c r="GD29" s="197"/>
      <c r="GE29" s="197"/>
      <c r="GF29" s="197"/>
      <c r="GG29" s="197"/>
      <c r="GH29" s="197"/>
      <c r="GI29" s="197"/>
      <c r="GJ29" s="197"/>
      <c r="GK29" s="197"/>
      <c r="GL29" s="197"/>
      <c r="GM29" s="197"/>
      <c r="GN29" s="197"/>
      <c r="GO29" s="197"/>
      <c r="GP29" s="197"/>
      <c r="GQ29" s="197"/>
      <c r="GR29" s="197"/>
      <c r="GS29" s="197"/>
      <c r="GT29" s="197"/>
      <c r="GU29" s="197"/>
      <c r="GV29" s="197"/>
      <c r="GW29" s="197"/>
      <c r="GX29" s="197"/>
      <c r="GY29" s="197"/>
      <c r="GZ29" s="197"/>
      <c r="HA29" s="197"/>
      <c r="HB29" s="197"/>
      <c r="HC29" s="197"/>
      <c r="HD29" s="197"/>
      <c r="HE29" s="197"/>
      <c r="HF29" s="197"/>
      <c r="HG29" s="197"/>
      <c r="HH29" s="197"/>
      <c r="HI29" s="197"/>
      <c r="HJ29" s="197"/>
      <c r="HK29" s="197"/>
      <c r="HL29" s="197"/>
      <c r="HM29" s="197"/>
      <c r="HN29" s="197"/>
      <c r="HO29" s="197"/>
      <c r="HP29" s="197"/>
      <c r="HQ29" s="197"/>
      <c r="HR29" s="197"/>
      <c r="HS29" s="197"/>
      <c r="HT29" s="197"/>
      <c r="HU29" s="197"/>
      <c r="HV29" s="197"/>
      <c r="HW29" s="197"/>
      <c r="HX29" s="197"/>
      <c r="HY29" s="197"/>
      <c r="HZ29" s="197"/>
      <c r="IA29" s="197"/>
      <c r="IB29" s="197"/>
      <c r="IC29" s="197"/>
      <c r="ID29" s="197"/>
      <c r="IE29" s="197"/>
      <c r="IF29" s="197"/>
      <c r="IG29" s="197"/>
      <c r="IH29" s="197"/>
      <c r="II29" s="197"/>
      <c r="IJ29" s="197"/>
      <c r="IK29" s="197"/>
      <c r="IL29" s="197"/>
      <c r="IM29" s="197"/>
      <c r="IN29" s="197"/>
      <c r="IO29" s="197"/>
      <c r="IP29" s="197"/>
      <c r="IQ29" s="197"/>
      <c r="IR29" s="197"/>
      <c r="IS29" s="197"/>
      <c r="IT29" s="197"/>
      <c r="IU29" s="197"/>
      <c r="IV29" s="197"/>
    </row>
    <row r="30" spans="1:256" ht="15.75">
      <c r="A30" s="161">
        <v>12</v>
      </c>
      <c r="B30" s="162" t="s">
        <v>177</v>
      </c>
      <c r="C30" s="162"/>
      <c r="D30" s="162"/>
      <c r="E30" s="162"/>
      <c r="F30" s="233"/>
      <c r="G30" s="233">
        <v>0</v>
      </c>
      <c r="H30" s="162"/>
      <c r="I30" s="254"/>
      <c r="J30" s="235">
        <v>0</v>
      </c>
      <c r="K30" s="255"/>
      <c r="L30" s="256"/>
      <c r="M30" s="244"/>
      <c r="N30" s="221"/>
      <c r="O30" s="225"/>
      <c r="P30" s="257"/>
      <c r="Q30" s="258"/>
      <c r="BE30" s="206"/>
      <c r="BF30" s="206"/>
      <c r="BG30" s="206"/>
      <c r="BH30" s="206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7"/>
      <c r="BV30" s="197"/>
      <c r="BW30" s="197"/>
      <c r="BX30" s="197"/>
      <c r="BY30" s="197"/>
      <c r="BZ30" s="197"/>
      <c r="CA30" s="197"/>
      <c r="CB30" s="197"/>
      <c r="CC30" s="197"/>
      <c r="CD30" s="197"/>
      <c r="CE30" s="197"/>
      <c r="CF30" s="197"/>
      <c r="CG30" s="197"/>
      <c r="CH30" s="197"/>
      <c r="CI30" s="197"/>
      <c r="CJ30" s="197"/>
      <c r="CK30" s="197"/>
      <c r="CL30" s="197"/>
      <c r="CM30" s="197"/>
      <c r="CN30" s="197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  <c r="ER30" s="197"/>
      <c r="ES30" s="197"/>
      <c r="ET30" s="197"/>
      <c r="EU30" s="197"/>
      <c r="EV30" s="197"/>
      <c r="EW30" s="197"/>
      <c r="EX30" s="197"/>
      <c r="EY30" s="197"/>
      <c r="EZ30" s="197"/>
      <c r="FA30" s="197"/>
      <c r="FB30" s="197"/>
      <c r="FC30" s="197"/>
      <c r="FD30" s="197"/>
      <c r="FE30" s="197"/>
      <c r="FF30" s="197"/>
      <c r="FG30" s="197"/>
      <c r="FH30" s="197"/>
      <c r="FI30" s="197"/>
      <c r="FJ30" s="197"/>
      <c r="FK30" s="197"/>
      <c r="FL30" s="197"/>
      <c r="FM30" s="197"/>
      <c r="FN30" s="197"/>
      <c r="FO30" s="197"/>
      <c r="FP30" s="197"/>
      <c r="FQ30" s="197"/>
      <c r="FR30" s="197"/>
      <c r="FS30" s="197"/>
      <c r="FT30" s="197"/>
      <c r="FU30" s="197"/>
      <c r="FV30" s="197"/>
      <c r="FW30" s="197"/>
      <c r="FX30" s="197"/>
      <c r="FY30" s="197"/>
      <c r="FZ30" s="197"/>
      <c r="GA30" s="197"/>
      <c r="GB30" s="197"/>
      <c r="GC30" s="197"/>
      <c r="GD30" s="197"/>
      <c r="GE30" s="197"/>
      <c r="GF30" s="197"/>
      <c r="GG30" s="197"/>
      <c r="GH30" s="197"/>
      <c r="GI30" s="197"/>
      <c r="GJ30" s="197"/>
      <c r="GK30" s="197"/>
      <c r="GL30" s="197"/>
      <c r="GM30" s="197"/>
      <c r="GN30" s="197"/>
      <c r="GO30" s="197"/>
      <c r="GP30" s="197"/>
      <c r="GQ30" s="197"/>
      <c r="GR30" s="197"/>
      <c r="GS30" s="197"/>
      <c r="GT30" s="197"/>
      <c r="GU30" s="197"/>
      <c r="GV30" s="197"/>
      <c r="GW30" s="197"/>
      <c r="GX30" s="197"/>
      <c r="GY30" s="197"/>
      <c r="GZ30" s="197"/>
      <c r="HA30" s="197"/>
      <c r="HB30" s="197"/>
      <c r="HC30" s="197"/>
      <c r="HD30" s="197"/>
      <c r="HE30" s="197"/>
      <c r="HF30" s="197"/>
      <c r="HG30" s="197"/>
      <c r="HH30" s="197"/>
      <c r="HI30" s="197"/>
      <c r="HJ30" s="197"/>
      <c r="HK30" s="197"/>
      <c r="HL30" s="197"/>
      <c r="HM30" s="197"/>
      <c r="HN30" s="197"/>
      <c r="HO30" s="197"/>
      <c r="HP30" s="197"/>
      <c r="HQ30" s="197"/>
      <c r="HR30" s="197"/>
      <c r="HS30" s="197"/>
      <c r="HT30" s="197"/>
      <c r="HU30" s="197"/>
      <c r="HV30" s="197"/>
      <c r="HW30" s="197"/>
      <c r="HX30" s="197"/>
      <c r="HY30" s="197"/>
      <c r="HZ30" s="197"/>
      <c r="IA30" s="197"/>
      <c r="IB30" s="197"/>
      <c r="IC30" s="197"/>
      <c r="ID30" s="197"/>
      <c r="IE30" s="197"/>
      <c r="IF30" s="197"/>
      <c r="IG30" s="197"/>
      <c r="IH30" s="197"/>
      <c r="II30" s="197"/>
      <c r="IJ30" s="197"/>
      <c r="IK30" s="197"/>
      <c r="IL30" s="197"/>
      <c r="IM30" s="197"/>
      <c r="IN30" s="197"/>
      <c r="IO30" s="197"/>
      <c r="IP30" s="197"/>
      <c r="IQ30" s="197"/>
      <c r="IR30" s="197"/>
      <c r="IS30" s="197"/>
      <c r="IT30" s="197"/>
      <c r="IU30" s="197"/>
      <c r="IV30" s="197"/>
    </row>
    <row r="31" spans="1:256" ht="15.75">
      <c r="A31" s="161"/>
      <c r="B31" s="162"/>
      <c r="C31" s="162"/>
      <c r="D31" s="162"/>
      <c r="E31" s="162"/>
      <c r="F31" s="162"/>
      <c r="G31" s="162"/>
      <c r="H31" s="162"/>
      <c r="I31" s="162"/>
      <c r="J31" s="228"/>
      <c r="K31" s="252"/>
      <c r="L31" s="259"/>
      <c r="M31" s="188"/>
      <c r="N31" s="188"/>
      <c r="O31" s="225"/>
      <c r="P31" s="188"/>
      <c r="BE31" s="206"/>
      <c r="BF31" s="206"/>
      <c r="BG31" s="206"/>
      <c r="BH31" s="206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/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/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/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</row>
    <row r="32" spans="1:256">
      <c r="A32" s="161">
        <v>13</v>
      </c>
      <c r="B32" s="162" t="s">
        <v>178</v>
      </c>
      <c r="C32" s="162"/>
      <c r="D32" s="162"/>
      <c r="E32" s="162"/>
      <c r="F32" s="162"/>
      <c r="G32" s="252">
        <f>G14+G26+G30+G28</f>
        <v>0</v>
      </c>
      <c r="H32" s="162"/>
      <c r="I32" s="162"/>
      <c r="J32" s="235">
        <f>J14+J26+J30+J28</f>
        <v>0</v>
      </c>
      <c r="K32" s="208"/>
      <c r="L32" s="153"/>
      <c r="M32" s="244"/>
      <c r="N32" s="188"/>
      <c r="O32" s="225"/>
      <c r="P32" s="188"/>
      <c r="BE32" s="206"/>
      <c r="BF32" s="206"/>
      <c r="BG32" s="206"/>
      <c r="BH32" s="206"/>
      <c r="BI32" s="197"/>
      <c r="BJ32" s="197"/>
      <c r="BK32" s="197"/>
      <c r="BL32" s="197"/>
      <c r="BM32" s="197"/>
      <c r="BN32" s="197"/>
      <c r="BO32" s="197"/>
      <c r="BP32" s="197"/>
      <c r="BQ32" s="197"/>
      <c r="BR32" s="197"/>
      <c r="BS32" s="197"/>
      <c r="BT32" s="197"/>
      <c r="BU32" s="197"/>
      <c r="BV32" s="197"/>
      <c r="BW32" s="197"/>
      <c r="BX32" s="197"/>
      <c r="BY32" s="197"/>
      <c r="BZ32" s="197"/>
      <c r="CA32" s="197"/>
      <c r="CB32" s="197"/>
      <c r="CC32" s="197"/>
      <c r="CD32" s="197"/>
      <c r="CE32" s="197"/>
      <c r="CF32" s="197"/>
      <c r="CG32" s="197"/>
      <c r="CH32" s="197"/>
      <c r="CI32" s="197"/>
      <c r="CJ32" s="197"/>
      <c r="CK32" s="197"/>
      <c r="CL32" s="197"/>
      <c r="CM32" s="197"/>
      <c r="CN32" s="197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  <c r="ER32" s="197"/>
      <c r="ES32" s="197"/>
      <c r="ET32" s="197"/>
      <c r="EU32" s="197"/>
      <c r="EV32" s="197"/>
      <c r="EW32" s="197"/>
      <c r="EX32" s="197"/>
      <c r="EY32" s="197"/>
      <c r="EZ32" s="197"/>
      <c r="FA32" s="197"/>
      <c r="FB32" s="197"/>
      <c r="FC32" s="197"/>
      <c r="FD32" s="197"/>
      <c r="FE32" s="197"/>
      <c r="FF32" s="197"/>
      <c r="FG32" s="197"/>
      <c r="FH32" s="197"/>
      <c r="FI32" s="197"/>
      <c r="FJ32" s="197"/>
      <c r="FK32" s="197"/>
      <c r="FL32" s="197"/>
      <c r="FM32" s="197"/>
      <c r="FN32" s="197"/>
      <c r="FO32" s="197"/>
      <c r="FP32" s="197"/>
      <c r="FQ32" s="197"/>
      <c r="FR32" s="197"/>
      <c r="FS32" s="197"/>
      <c r="FT32" s="197"/>
      <c r="FU32" s="197"/>
      <c r="FV32" s="197"/>
      <c r="FW32" s="197"/>
      <c r="FX32" s="197"/>
      <c r="FY32" s="197"/>
      <c r="FZ32" s="197"/>
      <c r="GA32" s="197"/>
      <c r="GB32" s="197"/>
      <c r="GC32" s="197"/>
      <c r="GD32" s="197"/>
      <c r="GE32" s="197"/>
      <c r="GF32" s="197"/>
      <c r="GG32" s="197"/>
      <c r="GH32" s="197"/>
      <c r="GI32" s="197"/>
      <c r="GJ32" s="197"/>
      <c r="GK32" s="197"/>
      <c r="GL32" s="197"/>
      <c r="GM32" s="197"/>
      <c r="GN32" s="197"/>
      <c r="GO32" s="197"/>
      <c r="GP32" s="197"/>
      <c r="GQ32" s="197"/>
      <c r="GR32" s="197"/>
      <c r="GS32" s="197"/>
      <c r="GT32" s="197"/>
      <c r="GU32" s="197"/>
      <c r="GV32" s="197"/>
      <c r="GW32" s="197"/>
      <c r="GX32" s="197"/>
      <c r="GY32" s="197"/>
      <c r="GZ32" s="197"/>
      <c r="HA32" s="197"/>
      <c r="HB32" s="197"/>
      <c r="HC32" s="197"/>
      <c r="HD32" s="197"/>
      <c r="HE32" s="197"/>
      <c r="HF32" s="197"/>
      <c r="HG32" s="197"/>
      <c r="HH32" s="197"/>
      <c r="HI32" s="197"/>
      <c r="HJ32" s="197"/>
      <c r="HK32" s="197"/>
      <c r="HL32" s="197"/>
      <c r="HM32" s="197"/>
      <c r="HN32" s="197"/>
      <c r="HO32" s="197"/>
      <c r="HP32" s="197"/>
      <c r="HQ32" s="197"/>
      <c r="HR32" s="197"/>
      <c r="HS32" s="197"/>
      <c r="HT32" s="197"/>
      <c r="HU32" s="197"/>
      <c r="HV32" s="197"/>
      <c r="HW32" s="197"/>
      <c r="HX32" s="197"/>
      <c r="HY32" s="197"/>
      <c r="HZ32" s="197"/>
      <c r="IA32" s="197"/>
      <c r="IB32" s="197"/>
      <c r="IC32" s="197"/>
      <c r="ID32" s="197"/>
      <c r="IE32" s="197"/>
      <c r="IF32" s="197"/>
      <c r="IG32" s="197"/>
      <c r="IH32" s="197"/>
      <c r="II32" s="197"/>
      <c r="IJ32" s="197"/>
      <c r="IK32" s="197"/>
      <c r="IL32" s="197"/>
      <c r="IM32" s="197"/>
      <c r="IN32" s="197"/>
      <c r="IO32" s="197"/>
      <c r="IP32" s="197"/>
      <c r="IQ32" s="197"/>
      <c r="IR32" s="197"/>
      <c r="IS32" s="197"/>
      <c r="IT32" s="197"/>
      <c r="IU32" s="197"/>
      <c r="IV32" s="197"/>
    </row>
    <row r="33" spans="1:256">
      <c r="A33" s="161"/>
      <c r="B33" s="162"/>
      <c r="C33" s="162"/>
      <c r="D33" s="162"/>
      <c r="E33" s="162"/>
      <c r="F33" s="162"/>
      <c r="G33" s="162"/>
      <c r="H33" s="208"/>
      <c r="I33" s="162"/>
      <c r="J33" s="228"/>
      <c r="K33" s="233"/>
      <c r="L33" s="153"/>
      <c r="M33" s="188"/>
      <c r="N33" s="188"/>
      <c r="O33" s="225"/>
      <c r="P33" s="188"/>
      <c r="BE33" s="206"/>
      <c r="BF33" s="206"/>
      <c r="BG33" s="206"/>
      <c r="BH33" s="206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197"/>
      <c r="CC33" s="197"/>
      <c r="CD33" s="197"/>
      <c r="CE33" s="197"/>
      <c r="CF33" s="197"/>
      <c r="CG33" s="197"/>
      <c r="CH33" s="197"/>
      <c r="CI33" s="197"/>
      <c r="CJ33" s="197"/>
      <c r="CK33" s="197"/>
      <c r="CL33" s="197"/>
      <c r="CM33" s="197"/>
      <c r="CN33" s="197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  <c r="ER33" s="197"/>
      <c r="ES33" s="197"/>
      <c r="ET33" s="197"/>
      <c r="EU33" s="197"/>
      <c r="EV33" s="197"/>
      <c r="EW33" s="197"/>
      <c r="EX33" s="197"/>
      <c r="EY33" s="197"/>
      <c r="EZ33" s="197"/>
      <c r="FA33" s="197"/>
      <c r="FB33" s="197"/>
      <c r="FC33" s="197"/>
      <c r="FD33" s="197"/>
      <c r="FE33" s="197"/>
      <c r="FF33" s="197"/>
      <c r="FG33" s="197"/>
      <c r="FH33" s="197"/>
      <c r="FI33" s="197"/>
      <c r="FJ33" s="197"/>
      <c r="FK33" s="197"/>
      <c r="FL33" s="197"/>
      <c r="FM33" s="197"/>
      <c r="FN33" s="197"/>
      <c r="FO33" s="197"/>
      <c r="FP33" s="197"/>
      <c r="FQ33" s="197"/>
      <c r="FR33" s="197"/>
      <c r="FS33" s="197"/>
      <c r="FT33" s="197"/>
      <c r="FU33" s="197"/>
      <c r="FV33" s="197"/>
      <c r="FW33" s="197"/>
      <c r="FX33" s="197"/>
      <c r="FY33" s="197"/>
      <c r="FZ33" s="197"/>
      <c r="GA33" s="197"/>
      <c r="GB33" s="197"/>
      <c r="GC33" s="197"/>
      <c r="GD33" s="197"/>
      <c r="GE33" s="197"/>
      <c r="GF33" s="197"/>
      <c r="GG33" s="197"/>
      <c r="GH33" s="197"/>
      <c r="GI33" s="197"/>
      <c r="GJ33" s="197"/>
      <c r="GK33" s="197"/>
      <c r="GL33" s="197"/>
      <c r="GM33" s="197"/>
      <c r="GN33" s="197"/>
      <c r="GO33" s="197"/>
      <c r="GP33" s="197"/>
      <c r="GQ33" s="197"/>
      <c r="GR33" s="197"/>
      <c r="GS33" s="197"/>
      <c r="GT33" s="197"/>
      <c r="GU33" s="197"/>
      <c r="GV33" s="197"/>
      <c r="GW33" s="197"/>
      <c r="GX33" s="197"/>
      <c r="GY33" s="197"/>
      <c r="GZ33" s="197"/>
      <c r="HA33" s="197"/>
      <c r="HB33" s="197"/>
      <c r="HC33" s="197"/>
      <c r="HD33" s="197"/>
      <c r="HE33" s="197"/>
      <c r="HF33" s="197"/>
      <c r="HG33" s="197"/>
      <c r="HH33" s="197"/>
      <c r="HI33" s="197"/>
      <c r="HJ33" s="197"/>
      <c r="HK33" s="197"/>
      <c r="HL33" s="197"/>
      <c r="HM33" s="197"/>
      <c r="HN33" s="197"/>
      <c r="HO33" s="197"/>
      <c r="HP33" s="197"/>
      <c r="HQ33" s="197"/>
      <c r="HR33" s="197"/>
      <c r="HS33" s="197"/>
      <c r="HT33" s="197"/>
      <c r="HU33" s="197"/>
      <c r="HV33" s="197"/>
      <c r="HW33" s="197"/>
      <c r="HX33" s="197"/>
      <c r="HY33" s="197"/>
      <c r="HZ33" s="197"/>
      <c r="IA33" s="197"/>
      <c r="IB33" s="197"/>
      <c r="IC33" s="197"/>
      <c r="ID33" s="197"/>
      <c r="IE33" s="197"/>
      <c r="IF33" s="197"/>
      <c r="IG33" s="197"/>
      <c r="IH33" s="197"/>
      <c r="II33" s="197"/>
      <c r="IJ33" s="197"/>
      <c r="IK33" s="197"/>
      <c r="IL33" s="197"/>
      <c r="IM33" s="197"/>
      <c r="IN33" s="197"/>
      <c r="IO33" s="197"/>
      <c r="IP33" s="197"/>
      <c r="IQ33" s="197"/>
      <c r="IR33" s="197"/>
      <c r="IS33" s="197"/>
      <c r="IT33" s="197"/>
      <c r="IU33" s="197"/>
      <c r="IV33" s="197"/>
    </row>
    <row r="34" spans="1:256">
      <c r="A34" s="161">
        <v>14</v>
      </c>
      <c r="B34" s="162" t="s">
        <v>179</v>
      </c>
      <c r="C34" s="226"/>
      <c r="D34" s="226"/>
      <c r="E34" s="226"/>
      <c r="F34" s="226"/>
      <c r="G34" s="260">
        <v>1</v>
      </c>
      <c r="H34" s="226"/>
      <c r="I34" s="226"/>
      <c r="J34" s="261">
        <f>G34</f>
        <v>1</v>
      </c>
      <c r="K34" s="262"/>
      <c r="L34" s="153"/>
      <c r="M34" s="263"/>
      <c r="N34" s="188"/>
      <c r="O34" s="225"/>
      <c r="P34" s="188"/>
      <c r="BB34" s="211"/>
      <c r="BE34" s="206"/>
      <c r="BF34" s="206"/>
      <c r="BG34" s="206"/>
      <c r="BH34" s="206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197"/>
      <c r="CC34" s="197"/>
      <c r="CD34" s="197"/>
      <c r="CE34" s="197"/>
      <c r="CF34" s="197"/>
      <c r="CG34" s="197"/>
      <c r="CH34" s="197"/>
      <c r="CI34" s="197"/>
      <c r="CJ34" s="197"/>
      <c r="CK34" s="197"/>
      <c r="CL34" s="197"/>
      <c r="CM34" s="197"/>
      <c r="CN34" s="197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  <c r="ER34" s="197"/>
      <c r="ES34" s="197"/>
      <c r="ET34" s="197"/>
      <c r="EU34" s="197"/>
      <c r="EV34" s="197"/>
      <c r="EW34" s="197"/>
      <c r="EX34" s="197"/>
      <c r="EY34" s="197"/>
      <c r="EZ34" s="197"/>
      <c r="FA34" s="197"/>
      <c r="FB34" s="197"/>
      <c r="FC34" s="197"/>
      <c r="FD34" s="197"/>
      <c r="FE34" s="197"/>
      <c r="FF34" s="197"/>
      <c r="FG34" s="197"/>
      <c r="FH34" s="197"/>
      <c r="FI34" s="197"/>
      <c r="FJ34" s="197"/>
      <c r="FK34" s="197"/>
      <c r="FL34" s="197"/>
      <c r="FM34" s="197"/>
      <c r="FN34" s="197"/>
      <c r="FO34" s="197"/>
      <c r="FP34" s="197"/>
      <c r="FQ34" s="197"/>
      <c r="FR34" s="197"/>
      <c r="FS34" s="197"/>
      <c r="FT34" s="197"/>
      <c r="FU34" s="197"/>
      <c r="FV34" s="197"/>
      <c r="FW34" s="197"/>
      <c r="FX34" s="197"/>
      <c r="FY34" s="197"/>
      <c r="FZ34" s="197"/>
      <c r="GA34" s="197"/>
      <c r="GB34" s="197"/>
      <c r="GC34" s="197"/>
      <c r="GD34" s="197"/>
      <c r="GE34" s="197"/>
      <c r="GF34" s="197"/>
      <c r="GG34" s="197"/>
      <c r="GH34" s="197"/>
      <c r="GI34" s="197"/>
      <c r="GJ34" s="197"/>
      <c r="GK34" s="197"/>
      <c r="GL34" s="197"/>
      <c r="GM34" s="197"/>
      <c r="GN34" s="197"/>
      <c r="GO34" s="197"/>
      <c r="GP34" s="197"/>
      <c r="GQ34" s="197"/>
      <c r="GR34" s="197"/>
      <c r="GS34" s="197"/>
      <c r="GT34" s="197"/>
      <c r="GU34" s="197"/>
      <c r="GV34" s="197"/>
      <c r="GW34" s="197"/>
      <c r="GX34" s="197"/>
      <c r="GY34" s="197"/>
      <c r="GZ34" s="197"/>
      <c r="HA34" s="197"/>
      <c r="HB34" s="197"/>
      <c r="HC34" s="197"/>
      <c r="HD34" s="197"/>
      <c r="HE34" s="197"/>
      <c r="HF34" s="197"/>
      <c r="HG34" s="197"/>
      <c r="HH34" s="197"/>
      <c r="HI34" s="197"/>
      <c r="HJ34" s="197"/>
      <c r="HK34" s="197"/>
      <c r="HL34" s="197"/>
      <c r="HM34" s="197"/>
      <c r="HN34" s="197"/>
      <c r="HO34" s="197"/>
      <c r="HP34" s="197"/>
      <c r="HQ34" s="197"/>
      <c r="HR34" s="197"/>
      <c r="HS34" s="197"/>
      <c r="HT34" s="197"/>
      <c r="HU34" s="197"/>
      <c r="HV34" s="197"/>
      <c r="HW34" s="197"/>
      <c r="HX34" s="197"/>
      <c r="HY34" s="197"/>
      <c r="HZ34" s="197"/>
      <c r="IA34" s="197"/>
      <c r="IB34" s="197"/>
      <c r="IC34" s="197"/>
      <c r="ID34" s="197"/>
      <c r="IE34" s="197"/>
      <c r="IF34" s="197"/>
      <c r="IG34" s="197"/>
      <c r="IH34" s="197"/>
      <c r="II34" s="197"/>
      <c r="IJ34" s="197"/>
      <c r="IK34" s="197"/>
      <c r="IL34" s="197"/>
      <c r="IM34" s="197"/>
      <c r="IN34" s="197"/>
      <c r="IO34" s="197"/>
      <c r="IP34" s="197"/>
      <c r="IQ34" s="197"/>
      <c r="IR34" s="197"/>
      <c r="IS34" s="197"/>
      <c r="IT34" s="197"/>
      <c r="IU34" s="197"/>
      <c r="IV34" s="197"/>
    </row>
    <row r="35" spans="1:256">
      <c r="A35" s="161"/>
      <c r="B35" s="162"/>
      <c r="C35" s="162"/>
      <c r="D35" s="162"/>
      <c r="E35" s="162"/>
      <c r="F35" s="162"/>
      <c r="G35" s="162"/>
      <c r="H35" s="162"/>
      <c r="I35" s="162"/>
      <c r="J35" s="228"/>
      <c r="K35" s="208"/>
      <c r="L35" s="153"/>
      <c r="M35" s="188"/>
      <c r="N35" s="188"/>
      <c r="O35" s="225"/>
      <c r="P35" s="264"/>
      <c r="Q35" s="265"/>
      <c r="BE35" s="206"/>
      <c r="BF35" s="206"/>
      <c r="BG35" s="206"/>
      <c r="BH35" s="206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197"/>
      <c r="CC35" s="197"/>
      <c r="CD35" s="197"/>
      <c r="CE35" s="197"/>
      <c r="CF35" s="197"/>
      <c r="CG35" s="197"/>
      <c r="CH35" s="197"/>
      <c r="CI35" s="197"/>
      <c r="CJ35" s="197"/>
      <c r="CK35" s="197"/>
      <c r="CL35" s="197"/>
      <c r="CM35" s="197"/>
      <c r="CN35" s="197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  <c r="ER35" s="197"/>
      <c r="ES35" s="197"/>
      <c r="ET35" s="197"/>
      <c r="EU35" s="197"/>
      <c r="EV35" s="197"/>
      <c r="EW35" s="197"/>
      <c r="EX35" s="197"/>
      <c r="EY35" s="197"/>
      <c r="EZ35" s="197"/>
      <c r="FA35" s="197"/>
      <c r="FB35" s="197"/>
      <c r="FC35" s="197"/>
      <c r="FD35" s="197"/>
      <c r="FE35" s="197"/>
      <c r="FF35" s="197"/>
      <c r="FG35" s="197"/>
      <c r="FH35" s="197"/>
      <c r="FI35" s="197"/>
      <c r="FJ35" s="197"/>
      <c r="FK35" s="197"/>
      <c r="FL35" s="197"/>
      <c r="FM35" s="197"/>
      <c r="FN35" s="197"/>
      <c r="FO35" s="197"/>
      <c r="FP35" s="197"/>
      <c r="FQ35" s="197"/>
      <c r="FR35" s="197"/>
      <c r="FS35" s="197"/>
      <c r="FT35" s="197"/>
      <c r="FU35" s="197"/>
      <c r="FV35" s="197"/>
      <c r="FW35" s="197"/>
      <c r="FX35" s="197"/>
      <c r="FY35" s="197"/>
      <c r="FZ35" s="197"/>
      <c r="GA35" s="197"/>
      <c r="GB35" s="197"/>
      <c r="GC35" s="197"/>
      <c r="GD35" s="197"/>
      <c r="GE35" s="197"/>
      <c r="GF35" s="197"/>
      <c r="GG35" s="197"/>
      <c r="GH35" s="197"/>
      <c r="GI35" s="197"/>
      <c r="GJ35" s="197"/>
      <c r="GK35" s="197"/>
      <c r="GL35" s="197"/>
      <c r="GM35" s="197"/>
      <c r="GN35" s="197"/>
      <c r="GO35" s="197"/>
      <c r="GP35" s="197"/>
      <c r="GQ35" s="197"/>
      <c r="GR35" s="197"/>
      <c r="GS35" s="197"/>
      <c r="GT35" s="197"/>
      <c r="GU35" s="197"/>
      <c r="GV35" s="197"/>
      <c r="GW35" s="197"/>
      <c r="GX35" s="197"/>
      <c r="GY35" s="197"/>
      <c r="GZ35" s="197"/>
      <c r="HA35" s="197"/>
      <c r="HB35" s="197"/>
      <c r="HC35" s="197"/>
      <c r="HD35" s="197"/>
      <c r="HE35" s="197"/>
      <c r="HF35" s="197"/>
      <c r="HG35" s="197"/>
      <c r="HH35" s="197"/>
      <c r="HI35" s="197"/>
      <c r="HJ35" s="197"/>
      <c r="HK35" s="197"/>
      <c r="HL35" s="197"/>
      <c r="HM35" s="197"/>
      <c r="HN35" s="197"/>
      <c r="HO35" s="197"/>
      <c r="HP35" s="197"/>
      <c r="HQ35" s="197"/>
      <c r="HR35" s="197"/>
      <c r="HS35" s="197"/>
      <c r="HT35" s="197"/>
      <c r="HU35" s="197"/>
      <c r="HV35" s="197"/>
      <c r="HW35" s="197"/>
      <c r="HX35" s="197"/>
      <c r="HY35" s="197"/>
      <c r="HZ35" s="197"/>
      <c r="IA35" s="197"/>
      <c r="IB35" s="197"/>
      <c r="IC35" s="197"/>
      <c r="ID35" s="197"/>
      <c r="IE35" s="197"/>
      <c r="IF35" s="197"/>
      <c r="IG35" s="197"/>
      <c r="IH35" s="197"/>
      <c r="II35" s="197"/>
      <c r="IJ35" s="197"/>
      <c r="IK35" s="197"/>
      <c r="IL35" s="197"/>
      <c r="IM35" s="197"/>
      <c r="IN35" s="197"/>
      <c r="IO35" s="197"/>
      <c r="IP35" s="197"/>
      <c r="IQ35" s="197"/>
      <c r="IR35" s="197"/>
      <c r="IS35" s="197"/>
      <c r="IT35" s="197"/>
      <c r="IU35" s="197"/>
      <c r="IV35" s="197"/>
    </row>
    <row r="36" spans="1:256" ht="15.75">
      <c r="A36" s="161">
        <v>15</v>
      </c>
      <c r="B36" s="162" t="s">
        <v>180</v>
      </c>
      <c r="C36" s="162"/>
      <c r="D36" s="162"/>
      <c r="E36" s="162"/>
      <c r="F36" s="162"/>
      <c r="G36" s="252">
        <f>G32*G34</f>
        <v>0</v>
      </c>
      <c r="H36" s="162"/>
      <c r="I36" s="266"/>
      <c r="J36" s="235">
        <f>J32*J34</f>
        <v>0</v>
      </c>
      <c r="K36" s="208"/>
      <c r="L36" s="153"/>
      <c r="M36" s="237"/>
      <c r="N36" s="188"/>
      <c r="O36" s="225"/>
      <c r="P36" s="188"/>
      <c r="Q36" s="267"/>
      <c r="R36" s="267"/>
      <c r="BE36" s="206"/>
      <c r="BF36" s="206"/>
      <c r="BG36" s="206"/>
      <c r="BH36" s="206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197"/>
      <c r="CC36" s="197"/>
      <c r="CD36" s="197"/>
      <c r="CE36" s="197"/>
      <c r="CF36" s="197"/>
      <c r="CG36" s="197"/>
      <c r="CH36" s="197"/>
      <c r="CI36" s="197"/>
      <c r="CJ36" s="197"/>
      <c r="CK36" s="197"/>
      <c r="CL36" s="197"/>
      <c r="CM36" s="197"/>
      <c r="CN36" s="197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  <c r="ER36" s="197"/>
      <c r="ES36" s="197"/>
      <c r="ET36" s="197"/>
      <c r="EU36" s="197"/>
      <c r="EV36" s="197"/>
      <c r="EW36" s="197"/>
      <c r="EX36" s="197"/>
      <c r="EY36" s="197"/>
      <c r="EZ36" s="197"/>
      <c r="FA36" s="197"/>
      <c r="FB36" s="197"/>
      <c r="FC36" s="197"/>
      <c r="FD36" s="197"/>
      <c r="FE36" s="197"/>
      <c r="FF36" s="197"/>
      <c r="FG36" s="197"/>
      <c r="FH36" s="197"/>
      <c r="FI36" s="197"/>
      <c r="FJ36" s="197"/>
      <c r="FK36" s="197"/>
      <c r="FL36" s="197"/>
      <c r="FM36" s="197"/>
      <c r="FN36" s="197"/>
      <c r="FO36" s="197"/>
      <c r="FP36" s="197"/>
      <c r="FQ36" s="197"/>
      <c r="FR36" s="197"/>
      <c r="FS36" s="197"/>
      <c r="FT36" s="197"/>
      <c r="FU36" s="197"/>
      <c r="FV36" s="197"/>
      <c r="FW36" s="197"/>
      <c r="FX36" s="197"/>
      <c r="FY36" s="197"/>
      <c r="FZ36" s="197"/>
      <c r="GA36" s="197"/>
      <c r="GB36" s="197"/>
      <c r="GC36" s="197"/>
      <c r="GD36" s="197"/>
      <c r="GE36" s="197"/>
      <c r="GF36" s="197"/>
      <c r="GG36" s="197"/>
      <c r="GH36" s="197"/>
      <c r="GI36" s="197"/>
      <c r="GJ36" s="197"/>
      <c r="GK36" s="197"/>
      <c r="GL36" s="197"/>
      <c r="GM36" s="197"/>
      <c r="GN36" s="197"/>
      <c r="GO36" s="197"/>
      <c r="GP36" s="197"/>
      <c r="GQ36" s="197"/>
      <c r="GR36" s="197"/>
      <c r="GS36" s="197"/>
      <c r="GT36" s="197"/>
      <c r="GU36" s="197"/>
      <c r="GV36" s="197"/>
      <c r="GW36" s="197"/>
      <c r="GX36" s="197"/>
      <c r="GY36" s="197"/>
      <c r="GZ36" s="197"/>
      <c r="HA36" s="197"/>
      <c r="HB36" s="197"/>
      <c r="HC36" s="197"/>
      <c r="HD36" s="197"/>
      <c r="HE36" s="197"/>
      <c r="HF36" s="197"/>
      <c r="HG36" s="197"/>
      <c r="HH36" s="197"/>
      <c r="HI36" s="197"/>
      <c r="HJ36" s="197"/>
      <c r="HK36" s="197"/>
      <c r="HL36" s="197"/>
      <c r="HM36" s="197"/>
      <c r="HN36" s="197"/>
      <c r="HO36" s="197"/>
      <c r="HP36" s="197"/>
      <c r="HQ36" s="197"/>
      <c r="HR36" s="197"/>
      <c r="HS36" s="197"/>
      <c r="HT36" s="197"/>
      <c r="HU36" s="197"/>
      <c r="HV36" s="197"/>
      <c r="HW36" s="197"/>
      <c r="HX36" s="197"/>
      <c r="HY36" s="197"/>
      <c r="HZ36" s="197"/>
      <c r="IA36" s="197"/>
      <c r="IB36" s="197"/>
      <c r="IC36" s="197"/>
      <c r="ID36" s="197"/>
      <c r="IE36" s="197"/>
      <c r="IF36" s="197"/>
      <c r="IG36" s="197"/>
      <c r="IH36" s="197"/>
      <c r="II36" s="197"/>
      <c r="IJ36" s="197"/>
      <c r="IK36" s="197"/>
      <c r="IL36" s="197"/>
      <c r="IM36" s="197"/>
      <c r="IN36" s="197"/>
      <c r="IO36" s="197"/>
      <c r="IP36" s="197"/>
      <c r="IQ36" s="197"/>
      <c r="IR36" s="197"/>
      <c r="IS36" s="197"/>
      <c r="IT36" s="197"/>
      <c r="IU36" s="197"/>
      <c r="IV36" s="197"/>
    </row>
    <row r="37" spans="1:256">
      <c r="A37" s="161"/>
      <c r="B37" s="162"/>
      <c r="C37" s="162"/>
      <c r="D37" s="162"/>
      <c r="E37" s="162"/>
      <c r="F37" s="162"/>
      <c r="G37" s="268" t="s">
        <v>181</v>
      </c>
      <c r="H37" s="162"/>
      <c r="I37" s="162"/>
      <c r="J37" s="269" t="s">
        <v>181</v>
      </c>
      <c r="K37" s="208"/>
      <c r="L37" s="270"/>
      <c r="M37" s="271"/>
      <c r="N37" s="188"/>
      <c r="O37" s="225"/>
      <c r="P37" s="162"/>
      <c r="Q37" s="267"/>
      <c r="R37" s="267"/>
      <c r="BE37" s="206"/>
      <c r="BF37" s="206"/>
      <c r="BG37" s="206"/>
      <c r="BH37" s="206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97"/>
      <c r="CC37" s="197"/>
      <c r="CD37" s="197"/>
      <c r="CE37" s="197"/>
      <c r="CF37" s="197"/>
      <c r="CG37" s="197"/>
      <c r="CH37" s="197"/>
      <c r="CI37" s="197"/>
      <c r="CJ37" s="197"/>
      <c r="CK37" s="197"/>
      <c r="CL37" s="197"/>
      <c r="CM37" s="197"/>
      <c r="CN37" s="197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  <c r="ER37" s="197"/>
      <c r="ES37" s="197"/>
      <c r="ET37" s="197"/>
      <c r="EU37" s="197"/>
      <c r="EV37" s="197"/>
      <c r="EW37" s="197"/>
      <c r="EX37" s="197"/>
      <c r="EY37" s="197"/>
      <c r="EZ37" s="197"/>
      <c r="FA37" s="197"/>
      <c r="FB37" s="197"/>
      <c r="FC37" s="197"/>
      <c r="FD37" s="197"/>
      <c r="FE37" s="197"/>
      <c r="FF37" s="197"/>
      <c r="FG37" s="197"/>
      <c r="FH37" s="197"/>
      <c r="FI37" s="197"/>
      <c r="FJ37" s="197"/>
      <c r="FK37" s="197"/>
      <c r="FL37" s="197"/>
      <c r="FM37" s="197"/>
      <c r="FN37" s="197"/>
      <c r="FO37" s="197"/>
      <c r="FP37" s="197"/>
      <c r="FQ37" s="197"/>
      <c r="FR37" s="197"/>
      <c r="FS37" s="197"/>
      <c r="FT37" s="197"/>
      <c r="FU37" s="197"/>
      <c r="FV37" s="197"/>
      <c r="FW37" s="197"/>
      <c r="FX37" s="197"/>
      <c r="FY37" s="197"/>
      <c r="FZ37" s="197"/>
      <c r="GA37" s="197"/>
      <c r="GB37" s="197"/>
      <c r="GC37" s="197"/>
      <c r="GD37" s="197"/>
      <c r="GE37" s="197"/>
      <c r="GF37" s="197"/>
      <c r="GG37" s="197"/>
      <c r="GH37" s="197"/>
      <c r="GI37" s="197"/>
      <c r="GJ37" s="197"/>
      <c r="GK37" s="197"/>
      <c r="GL37" s="197"/>
      <c r="GM37" s="197"/>
      <c r="GN37" s="197"/>
      <c r="GO37" s="197"/>
      <c r="GP37" s="197"/>
      <c r="GQ37" s="197"/>
      <c r="GR37" s="197"/>
      <c r="GS37" s="197"/>
      <c r="GT37" s="197"/>
      <c r="GU37" s="197"/>
      <c r="GV37" s="197"/>
      <c r="GW37" s="197"/>
      <c r="GX37" s="197"/>
      <c r="GY37" s="197"/>
      <c r="GZ37" s="197"/>
      <c r="HA37" s="197"/>
      <c r="HB37" s="197"/>
      <c r="HC37" s="197"/>
      <c r="HD37" s="197"/>
      <c r="HE37" s="197"/>
      <c r="HF37" s="197"/>
      <c r="HG37" s="197"/>
      <c r="HH37" s="197"/>
      <c r="HI37" s="197"/>
      <c r="HJ37" s="197"/>
      <c r="HK37" s="197"/>
      <c r="HL37" s="197"/>
      <c r="HM37" s="197"/>
      <c r="HN37" s="197"/>
      <c r="HO37" s="197"/>
      <c r="HP37" s="197"/>
      <c r="HQ37" s="197"/>
      <c r="HR37" s="197"/>
      <c r="HS37" s="197"/>
      <c r="HT37" s="197"/>
      <c r="HU37" s="197"/>
      <c r="HV37" s="197"/>
      <c r="HW37" s="197"/>
      <c r="HX37" s="197"/>
      <c r="HY37" s="197"/>
      <c r="HZ37" s="197"/>
      <c r="IA37" s="197"/>
      <c r="IB37" s="197"/>
      <c r="IC37" s="197"/>
      <c r="ID37" s="197"/>
      <c r="IE37" s="197"/>
      <c r="IF37" s="197"/>
      <c r="IG37" s="197"/>
      <c r="IH37" s="197"/>
      <c r="II37" s="197"/>
      <c r="IJ37" s="197"/>
      <c r="IK37" s="197"/>
      <c r="IL37" s="197"/>
      <c r="IM37" s="197"/>
      <c r="IN37" s="197"/>
      <c r="IO37" s="197"/>
      <c r="IP37" s="197"/>
      <c r="IQ37" s="197"/>
      <c r="IR37" s="197"/>
      <c r="IS37" s="197"/>
      <c r="IT37" s="197"/>
      <c r="IU37" s="197"/>
      <c r="IV37" s="197"/>
    </row>
    <row r="38" spans="1:256" ht="15.75">
      <c r="A38" s="161">
        <v>16</v>
      </c>
      <c r="B38" s="162" t="s">
        <v>182</v>
      </c>
      <c r="C38" s="162"/>
      <c r="D38" s="162"/>
      <c r="E38" s="162"/>
      <c r="F38" s="162"/>
      <c r="G38" s="162"/>
      <c r="H38" s="162"/>
      <c r="I38" s="162"/>
      <c r="J38" s="235">
        <f>J36-G36</f>
        <v>0</v>
      </c>
      <c r="K38" s="255"/>
      <c r="L38" s="270"/>
      <c r="M38" s="244"/>
      <c r="N38" s="188"/>
      <c r="O38" s="225"/>
      <c r="P38" s="162"/>
      <c r="Q38" s="267"/>
      <c r="R38" s="267"/>
      <c r="BE38" s="206"/>
      <c r="BF38" s="206"/>
      <c r="BG38" s="206"/>
      <c r="BH38" s="206"/>
      <c r="BI38" s="197"/>
      <c r="BJ38" s="197"/>
      <c r="BK38" s="197"/>
      <c r="BL38" s="197"/>
      <c r="BM38" s="197"/>
      <c r="BN38" s="197"/>
      <c r="BO38" s="197"/>
      <c r="BP38" s="197"/>
      <c r="BQ38" s="197"/>
      <c r="BR38" s="197"/>
      <c r="BS38" s="197"/>
      <c r="BT38" s="197"/>
      <c r="BU38" s="197"/>
      <c r="BV38" s="197"/>
      <c r="BW38" s="197"/>
      <c r="BX38" s="197"/>
      <c r="BY38" s="197"/>
      <c r="BZ38" s="197"/>
      <c r="CA38" s="197"/>
      <c r="CB38" s="197"/>
      <c r="CC38" s="197"/>
      <c r="CD38" s="197"/>
      <c r="CE38" s="197"/>
      <c r="CF38" s="197"/>
      <c r="CG38" s="197"/>
      <c r="CH38" s="197"/>
      <c r="CI38" s="197"/>
      <c r="CJ38" s="197"/>
      <c r="CK38" s="197"/>
      <c r="CL38" s="197"/>
      <c r="CM38" s="197"/>
      <c r="CN38" s="197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  <c r="ER38" s="197"/>
      <c r="ES38" s="197"/>
      <c r="ET38" s="197"/>
      <c r="EU38" s="197"/>
      <c r="EV38" s="197"/>
      <c r="EW38" s="197"/>
      <c r="EX38" s="197"/>
      <c r="EY38" s="197"/>
      <c r="EZ38" s="197"/>
      <c r="FA38" s="197"/>
      <c r="FB38" s="197"/>
      <c r="FC38" s="197"/>
      <c r="FD38" s="197"/>
      <c r="FE38" s="197"/>
      <c r="FF38" s="197"/>
      <c r="FG38" s="197"/>
      <c r="FH38" s="197"/>
      <c r="FI38" s="197"/>
      <c r="FJ38" s="197"/>
      <c r="FK38" s="197"/>
      <c r="FL38" s="197"/>
      <c r="FM38" s="197"/>
      <c r="FN38" s="197"/>
      <c r="FO38" s="197"/>
      <c r="FP38" s="197"/>
      <c r="FQ38" s="197"/>
      <c r="FR38" s="197"/>
      <c r="FS38" s="197"/>
      <c r="FT38" s="197"/>
      <c r="FU38" s="197"/>
      <c r="FV38" s="197"/>
      <c r="FW38" s="197"/>
      <c r="FX38" s="197"/>
      <c r="FY38" s="197"/>
      <c r="FZ38" s="197"/>
      <c r="GA38" s="197"/>
      <c r="GB38" s="197"/>
      <c r="GC38" s="197"/>
      <c r="GD38" s="197"/>
      <c r="GE38" s="197"/>
      <c r="GF38" s="197"/>
      <c r="GG38" s="197"/>
      <c r="GH38" s="197"/>
      <c r="GI38" s="197"/>
      <c r="GJ38" s="197"/>
      <c r="GK38" s="197"/>
      <c r="GL38" s="197"/>
      <c r="GM38" s="197"/>
      <c r="GN38" s="197"/>
      <c r="GO38" s="197"/>
      <c r="GP38" s="197"/>
      <c r="GQ38" s="197"/>
      <c r="GR38" s="197"/>
      <c r="GS38" s="197"/>
      <c r="GT38" s="197"/>
      <c r="GU38" s="197"/>
      <c r="GV38" s="197"/>
      <c r="GW38" s="197"/>
      <c r="GX38" s="197"/>
      <c r="GY38" s="197"/>
      <c r="GZ38" s="197"/>
      <c r="HA38" s="197"/>
      <c r="HB38" s="197"/>
      <c r="HC38" s="197"/>
      <c r="HD38" s="197"/>
      <c r="HE38" s="197"/>
      <c r="HF38" s="197"/>
      <c r="HG38" s="197"/>
      <c r="HH38" s="197"/>
      <c r="HI38" s="197"/>
      <c r="HJ38" s="197"/>
      <c r="HK38" s="197"/>
      <c r="HL38" s="197"/>
      <c r="HM38" s="197"/>
      <c r="HN38" s="197"/>
      <c r="HO38" s="197"/>
      <c r="HP38" s="197"/>
      <c r="HQ38" s="197"/>
      <c r="HR38" s="197"/>
      <c r="HS38" s="197"/>
      <c r="HT38" s="197"/>
      <c r="HU38" s="197"/>
      <c r="HV38" s="197"/>
      <c r="HW38" s="197"/>
      <c r="HX38" s="197"/>
      <c r="HY38" s="197"/>
      <c r="HZ38" s="197"/>
      <c r="IA38" s="197"/>
      <c r="IB38" s="197"/>
      <c r="IC38" s="197"/>
      <c r="ID38" s="197"/>
      <c r="IE38" s="197"/>
      <c r="IF38" s="197"/>
      <c r="IG38" s="197"/>
      <c r="IH38" s="197"/>
      <c r="II38" s="197"/>
      <c r="IJ38" s="197"/>
      <c r="IK38" s="197"/>
      <c r="IL38" s="197"/>
      <c r="IM38" s="197"/>
      <c r="IN38" s="197"/>
      <c r="IO38" s="197"/>
      <c r="IP38" s="197"/>
      <c r="IQ38" s="197"/>
      <c r="IR38" s="197"/>
      <c r="IS38" s="197"/>
      <c r="IT38" s="197"/>
      <c r="IU38" s="197"/>
      <c r="IV38" s="197"/>
    </row>
    <row r="39" spans="1:256">
      <c r="A39" s="161"/>
      <c r="B39" s="162"/>
      <c r="C39" s="162"/>
      <c r="D39" s="162"/>
      <c r="E39" s="162"/>
      <c r="F39" s="162"/>
      <c r="G39" s="162"/>
      <c r="H39" s="162"/>
      <c r="I39" s="162"/>
      <c r="J39" s="269" t="s">
        <v>181</v>
      </c>
      <c r="K39" s="252"/>
      <c r="L39" s="270"/>
      <c r="M39" s="271"/>
      <c r="N39" s="188"/>
      <c r="O39" s="225"/>
      <c r="P39" s="162"/>
      <c r="Q39" s="267"/>
      <c r="R39" s="267"/>
      <c r="BE39" s="206"/>
      <c r="BF39" s="206"/>
      <c r="BG39" s="206"/>
      <c r="BH39" s="206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7"/>
      <c r="BZ39" s="197"/>
      <c r="CA39" s="197"/>
      <c r="CB39" s="197"/>
      <c r="CC39" s="197"/>
      <c r="CD39" s="197"/>
      <c r="CE39" s="197"/>
      <c r="CF39" s="197"/>
      <c r="CG39" s="197"/>
      <c r="CH39" s="197"/>
      <c r="CI39" s="197"/>
      <c r="CJ39" s="197"/>
      <c r="CK39" s="197"/>
      <c r="CL39" s="197"/>
      <c r="CM39" s="197"/>
      <c r="CN39" s="197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  <c r="EN39" s="197"/>
      <c r="EO39" s="197"/>
      <c r="EP39" s="197"/>
      <c r="EQ39" s="197"/>
      <c r="ER39" s="197"/>
      <c r="ES39" s="197"/>
      <c r="ET39" s="197"/>
      <c r="EU39" s="197"/>
      <c r="EV39" s="197"/>
      <c r="EW39" s="197"/>
      <c r="EX39" s="197"/>
      <c r="EY39" s="197"/>
      <c r="EZ39" s="197"/>
      <c r="FA39" s="197"/>
      <c r="FB39" s="197"/>
      <c r="FC39" s="197"/>
      <c r="FD39" s="197"/>
      <c r="FE39" s="197"/>
      <c r="FF39" s="197"/>
      <c r="FG39" s="197"/>
      <c r="FH39" s="197"/>
      <c r="FI39" s="197"/>
      <c r="FJ39" s="197"/>
      <c r="FK39" s="197"/>
      <c r="FL39" s="197"/>
      <c r="FM39" s="197"/>
      <c r="FN39" s="197"/>
      <c r="FO39" s="197"/>
      <c r="FP39" s="197"/>
      <c r="FQ39" s="197"/>
      <c r="FR39" s="197"/>
      <c r="FS39" s="197"/>
      <c r="FT39" s="197"/>
      <c r="FU39" s="197"/>
      <c r="FV39" s="197"/>
      <c r="FW39" s="197"/>
      <c r="FX39" s="197"/>
      <c r="FY39" s="197"/>
      <c r="FZ39" s="197"/>
      <c r="GA39" s="197"/>
      <c r="GB39" s="197"/>
      <c r="GC39" s="197"/>
      <c r="GD39" s="197"/>
      <c r="GE39" s="197"/>
      <c r="GF39" s="197"/>
      <c r="GG39" s="197"/>
      <c r="GH39" s="197"/>
      <c r="GI39" s="197"/>
      <c r="GJ39" s="197"/>
      <c r="GK39" s="197"/>
      <c r="GL39" s="197"/>
      <c r="GM39" s="197"/>
      <c r="GN39" s="197"/>
      <c r="GO39" s="197"/>
      <c r="GP39" s="197"/>
      <c r="GQ39" s="197"/>
      <c r="GR39" s="197"/>
      <c r="GS39" s="197"/>
      <c r="GT39" s="197"/>
      <c r="GU39" s="197"/>
      <c r="GV39" s="197"/>
      <c r="GW39" s="197"/>
      <c r="GX39" s="197"/>
      <c r="GY39" s="197"/>
      <c r="GZ39" s="197"/>
      <c r="HA39" s="197"/>
      <c r="HB39" s="197"/>
      <c r="HC39" s="197"/>
      <c r="HD39" s="197"/>
      <c r="HE39" s="197"/>
      <c r="HF39" s="197"/>
      <c r="HG39" s="197"/>
      <c r="HH39" s="197"/>
      <c r="HI39" s="197"/>
      <c r="HJ39" s="197"/>
      <c r="HK39" s="197"/>
      <c r="HL39" s="197"/>
      <c r="HM39" s="197"/>
      <c r="HN39" s="197"/>
      <c r="HO39" s="197"/>
      <c r="HP39" s="197"/>
      <c r="HQ39" s="197"/>
      <c r="HR39" s="197"/>
      <c r="HS39" s="197"/>
      <c r="HT39" s="197"/>
      <c r="HU39" s="197"/>
      <c r="HV39" s="197"/>
      <c r="HW39" s="197"/>
      <c r="HX39" s="197"/>
      <c r="HY39" s="197"/>
      <c r="HZ39" s="197"/>
      <c r="IA39" s="197"/>
      <c r="IB39" s="197"/>
      <c r="IC39" s="197"/>
      <c r="ID39" s="197"/>
      <c r="IE39" s="197"/>
      <c r="IF39" s="197"/>
      <c r="IG39" s="197"/>
      <c r="IH39" s="197"/>
      <c r="II39" s="197"/>
      <c r="IJ39" s="197"/>
      <c r="IK39" s="197"/>
      <c r="IL39" s="197"/>
      <c r="IM39" s="197"/>
      <c r="IN39" s="197"/>
      <c r="IO39" s="197"/>
      <c r="IP39" s="197"/>
      <c r="IQ39" s="197"/>
      <c r="IR39" s="197"/>
      <c r="IS39" s="197"/>
      <c r="IT39" s="197"/>
      <c r="IU39" s="197"/>
      <c r="IV39" s="197"/>
    </row>
    <row r="40" spans="1:256">
      <c r="A40" s="161">
        <v>17</v>
      </c>
      <c r="B40" s="162" t="s">
        <v>183</v>
      </c>
      <c r="C40" s="162"/>
      <c r="D40" s="162"/>
      <c r="E40" s="162"/>
      <c r="F40" s="162"/>
      <c r="G40" s="162"/>
      <c r="H40" s="162"/>
      <c r="I40" s="162"/>
      <c r="J40" s="283" t="s">
        <v>197</v>
      </c>
      <c r="K40" s="252"/>
      <c r="L40" s="270"/>
      <c r="M40" s="272"/>
      <c r="N40" s="188"/>
      <c r="O40" s="225"/>
      <c r="P40" s="162"/>
      <c r="BE40" s="206"/>
      <c r="BF40" s="206"/>
      <c r="BG40" s="206"/>
      <c r="BH40" s="206"/>
      <c r="BI40" s="197"/>
      <c r="BJ40" s="197"/>
      <c r="BK40" s="197"/>
      <c r="BL40" s="197"/>
      <c r="BM40" s="197"/>
      <c r="BN40" s="197"/>
      <c r="BO40" s="197"/>
      <c r="BP40" s="197"/>
      <c r="BQ40" s="197"/>
      <c r="BR40" s="197"/>
      <c r="BS40" s="197"/>
      <c r="BT40" s="197"/>
      <c r="BU40" s="197"/>
      <c r="BV40" s="197"/>
      <c r="BW40" s="197"/>
      <c r="BX40" s="197"/>
      <c r="BY40" s="197"/>
      <c r="BZ40" s="197"/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  <c r="ER40" s="197"/>
      <c r="ES40" s="197"/>
      <c r="ET40" s="197"/>
      <c r="EU40" s="197"/>
      <c r="EV40" s="197"/>
      <c r="EW40" s="197"/>
      <c r="EX40" s="197"/>
      <c r="EY40" s="197"/>
      <c r="EZ40" s="197"/>
      <c r="FA40" s="197"/>
      <c r="FB40" s="197"/>
      <c r="FC40" s="197"/>
      <c r="FD40" s="197"/>
      <c r="FE40" s="197"/>
      <c r="FF40" s="197"/>
      <c r="FG40" s="197"/>
      <c r="FH40" s="197"/>
      <c r="FI40" s="197"/>
      <c r="FJ40" s="197"/>
      <c r="FK40" s="197"/>
      <c r="FL40" s="197"/>
      <c r="FM40" s="197"/>
      <c r="FN40" s="197"/>
      <c r="FO40" s="197"/>
      <c r="FP40" s="197"/>
      <c r="FQ40" s="197"/>
      <c r="FR40" s="197"/>
      <c r="FS40" s="197"/>
      <c r="FT40" s="197"/>
      <c r="FU40" s="197"/>
      <c r="FV40" s="197"/>
      <c r="FW40" s="197"/>
      <c r="FX40" s="197"/>
      <c r="FY40" s="197"/>
      <c r="FZ40" s="197"/>
      <c r="GA40" s="197"/>
      <c r="GB40" s="197"/>
      <c r="GC40" s="197"/>
      <c r="GD40" s="197"/>
      <c r="GE40" s="197"/>
      <c r="GF40" s="197"/>
      <c r="GG40" s="197"/>
      <c r="GH40" s="197"/>
      <c r="GI40" s="197"/>
      <c r="GJ40" s="197"/>
      <c r="GK40" s="197"/>
      <c r="GL40" s="197"/>
      <c r="GM40" s="197"/>
      <c r="GN40" s="197"/>
      <c r="GO40" s="197"/>
      <c r="GP40" s="197"/>
      <c r="GQ40" s="197"/>
      <c r="GR40" s="197"/>
      <c r="GS40" s="197"/>
      <c r="GT40" s="197"/>
      <c r="GU40" s="197"/>
      <c r="GV40" s="197"/>
      <c r="GW40" s="197"/>
      <c r="GX40" s="197"/>
      <c r="GY40" s="197"/>
      <c r="GZ40" s="197"/>
      <c r="HA40" s="197"/>
      <c r="HB40" s="197"/>
      <c r="HC40" s="197"/>
      <c r="HD40" s="197"/>
      <c r="HE40" s="197"/>
      <c r="HF40" s="197"/>
      <c r="HG40" s="197"/>
      <c r="HH40" s="197"/>
      <c r="HI40" s="197"/>
      <c r="HJ40" s="197"/>
      <c r="HK40" s="197"/>
      <c r="HL40" s="197"/>
      <c r="HM40" s="197"/>
      <c r="HN40" s="197"/>
      <c r="HO40" s="197"/>
      <c r="HP40" s="197"/>
      <c r="HQ40" s="197"/>
      <c r="HR40" s="197"/>
      <c r="HS40" s="197"/>
      <c r="HT40" s="197"/>
      <c r="HU40" s="197"/>
      <c r="HV40" s="197"/>
      <c r="HW40" s="197"/>
      <c r="HX40" s="197"/>
      <c r="HY40" s="197"/>
      <c r="HZ40" s="197"/>
      <c r="IA40" s="197"/>
      <c r="IB40" s="197"/>
      <c r="IC40" s="197"/>
      <c r="ID40" s="197"/>
      <c r="IE40" s="197"/>
      <c r="IF40" s="197"/>
      <c r="IG40" s="197"/>
      <c r="IH40" s="197"/>
      <c r="II40" s="197"/>
      <c r="IJ40" s="197"/>
      <c r="IK40" s="197"/>
      <c r="IL40" s="197"/>
      <c r="IM40" s="197"/>
      <c r="IN40" s="197"/>
      <c r="IO40" s="197"/>
      <c r="IP40" s="197"/>
      <c r="IQ40" s="197"/>
      <c r="IR40" s="197"/>
      <c r="IS40" s="197"/>
      <c r="IT40" s="197"/>
      <c r="IU40" s="197"/>
      <c r="IV40" s="197"/>
    </row>
    <row r="41" spans="1:256" ht="15.75" thickBot="1">
      <c r="A41" s="273"/>
      <c r="B41" s="274"/>
      <c r="C41" s="274"/>
      <c r="D41" s="274"/>
      <c r="E41" s="274"/>
      <c r="F41" s="274"/>
      <c r="G41" s="274"/>
      <c r="H41" s="274"/>
      <c r="I41" s="274"/>
      <c r="J41" s="275" t="s">
        <v>181</v>
      </c>
      <c r="K41" s="208"/>
      <c r="L41" s="162"/>
      <c r="M41" s="276"/>
      <c r="O41" s="208"/>
      <c r="P41" s="162"/>
      <c r="BE41" s="206"/>
      <c r="BF41" s="206"/>
      <c r="BG41" s="206"/>
      <c r="BH41" s="206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197"/>
      <c r="BV41" s="197"/>
      <c r="BW41" s="197"/>
      <c r="BX41" s="197"/>
      <c r="BY41" s="197"/>
      <c r="BZ41" s="197"/>
      <c r="CA41" s="197"/>
      <c r="CB41" s="197"/>
      <c r="CC41" s="197"/>
      <c r="CD41" s="197"/>
      <c r="CE41" s="197"/>
      <c r="CF41" s="197"/>
      <c r="CG41" s="197"/>
      <c r="CH41" s="197"/>
      <c r="CI41" s="197"/>
      <c r="CJ41" s="197"/>
      <c r="CK41" s="197"/>
      <c r="CL41" s="197"/>
      <c r="CM41" s="197"/>
      <c r="CN41" s="197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  <c r="EN41" s="197"/>
      <c r="EO41" s="197"/>
      <c r="EP41" s="197"/>
      <c r="EQ41" s="197"/>
      <c r="ER41" s="197"/>
      <c r="ES41" s="197"/>
      <c r="ET41" s="197"/>
      <c r="EU41" s="197"/>
      <c r="EV41" s="197"/>
      <c r="EW41" s="197"/>
      <c r="EX41" s="197"/>
      <c r="EY41" s="197"/>
      <c r="EZ41" s="197"/>
      <c r="FA41" s="197"/>
      <c r="FB41" s="197"/>
      <c r="FC41" s="197"/>
      <c r="FD41" s="197"/>
      <c r="FE41" s="197"/>
      <c r="FF41" s="197"/>
      <c r="FG41" s="197"/>
      <c r="FH41" s="197"/>
      <c r="FI41" s="197"/>
      <c r="FJ41" s="197"/>
      <c r="FK41" s="197"/>
      <c r="FL41" s="197"/>
      <c r="FM41" s="197"/>
      <c r="FN41" s="197"/>
      <c r="FO41" s="197"/>
      <c r="FP41" s="197"/>
      <c r="FQ41" s="197"/>
      <c r="FR41" s="197"/>
      <c r="FS41" s="197"/>
      <c r="FT41" s="197"/>
      <c r="FU41" s="197"/>
      <c r="FV41" s="197"/>
      <c r="FW41" s="197"/>
      <c r="FX41" s="197"/>
      <c r="FY41" s="197"/>
      <c r="FZ41" s="197"/>
      <c r="GA41" s="197"/>
      <c r="GB41" s="197"/>
      <c r="GC41" s="197"/>
      <c r="GD41" s="197"/>
      <c r="GE41" s="197"/>
      <c r="GF41" s="197"/>
      <c r="GG41" s="197"/>
      <c r="GH41" s="197"/>
      <c r="GI41" s="197"/>
      <c r="GJ41" s="197"/>
      <c r="GK41" s="197"/>
      <c r="GL41" s="197"/>
      <c r="GM41" s="197"/>
      <c r="GN41" s="197"/>
      <c r="GO41" s="197"/>
      <c r="GP41" s="197"/>
      <c r="GQ41" s="197"/>
      <c r="GR41" s="197"/>
      <c r="GS41" s="197"/>
      <c r="GT41" s="197"/>
      <c r="GU41" s="197"/>
      <c r="GV41" s="197"/>
      <c r="GW41" s="197"/>
      <c r="GX41" s="197"/>
      <c r="GY41" s="197"/>
      <c r="GZ41" s="197"/>
      <c r="HA41" s="197"/>
      <c r="HB41" s="197"/>
      <c r="HC41" s="197"/>
      <c r="HD41" s="197"/>
      <c r="HE41" s="197"/>
      <c r="HF41" s="197"/>
      <c r="HG41" s="197"/>
      <c r="HH41" s="197"/>
      <c r="HI41" s="197"/>
      <c r="HJ41" s="197"/>
      <c r="HK41" s="197"/>
      <c r="HL41" s="197"/>
      <c r="HM41" s="197"/>
      <c r="HN41" s="197"/>
      <c r="HO41" s="197"/>
      <c r="HP41" s="197"/>
      <c r="HQ41" s="197"/>
      <c r="HR41" s="197"/>
      <c r="HS41" s="197"/>
      <c r="HT41" s="197"/>
      <c r="HU41" s="197"/>
      <c r="HV41" s="197"/>
      <c r="HW41" s="197"/>
      <c r="HX41" s="197"/>
      <c r="HY41" s="197"/>
      <c r="HZ41" s="197"/>
      <c r="IA41" s="197"/>
      <c r="IB41" s="197"/>
      <c r="IC41" s="197"/>
      <c r="ID41" s="197"/>
      <c r="IE41" s="197"/>
      <c r="IF41" s="197"/>
      <c r="IG41" s="197"/>
      <c r="IH41" s="197"/>
      <c r="II41" s="197"/>
      <c r="IJ41" s="197"/>
      <c r="IK41" s="197"/>
      <c r="IL41" s="197"/>
      <c r="IM41" s="197"/>
      <c r="IN41" s="197"/>
      <c r="IO41" s="197"/>
      <c r="IP41" s="197"/>
      <c r="IQ41" s="197"/>
      <c r="IR41" s="197"/>
      <c r="IS41" s="197"/>
      <c r="IT41" s="197"/>
      <c r="IU41" s="197"/>
      <c r="IV41" s="197"/>
    </row>
    <row r="42" spans="1:256" ht="15.75">
      <c r="A42" s="211"/>
      <c r="K42" s="255"/>
      <c r="L42" s="277"/>
      <c r="O42" s="208"/>
      <c r="P42" s="162"/>
      <c r="BE42" s="206"/>
      <c r="BF42" s="206"/>
      <c r="BG42" s="206"/>
      <c r="BH42" s="206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7"/>
      <c r="BV42" s="197"/>
      <c r="BW42" s="197"/>
      <c r="BX42" s="197"/>
      <c r="BY42" s="197"/>
      <c r="BZ42" s="197"/>
      <c r="CA42" s="197"/>
      <c r="CB42" s="197"/>
      <c r="CC42" s="197"/>
      <c r="CD42" s="197"/>
      <c r="CE42" s="197"/>
      <c r="CF42" s="197"/>
      <c r="CG42" s="197"/>
      <c r="CH42" s="197"/>
      <c r="CI42" s="197"/>
      <c r="CJ42" s="197"/>
      <c r="CK42" s="197"/>
      <c r="CL42" s="197"/>
      <c r="CM42" s="197"/>
      <c r="CN42" s="197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  <c r="ER42" s="197"/>
      <c r="ES42" s="197"/>
      <c r="ET42" s="197"/>
      <c r="EU42" s="197"/>
      <c r="EV42" s="197"/>
      <c r="EW42" s="197"/>
      <c r="EX42" s="197"/>
      <c r="EY42" s="197"/>
      <c r="EZ42" s="197"/>
      <c r="FA42" s="197"/>
      <c r="FB42" s="197"/>
      <c r="FC42" s="197"/>
      <c r="FD42" s="197"/>
      <c r="FE42" s="197"/>
      <c r="FF42" s="197"/>
      <c r="FG42" s="197"/>
      <c r="FH42" s="197"/>
      <c r="FI42" s="197"/>
      <c r="FJ42" s="197"/>
      <c r="FK42" s="197"/>
      <c r="FL42" s="197"/>
      <c r="FM42" s="197"/>
      <c r="FN42" s="197"/>
      <c r="FO42" s="197"/>
      <c r="FP42" s="197"/>
      <c r="FQ42" s="197"/>
      <c r="FR42" s="197"/>
      <c r="FS42" s="197"/>
      <c r="FT42" s="197"/>
      <c r="FU42" s="197"/>
      <c r="FV42" s="197"/>
      <c r="FW42" s="197"/>
      <c r="FX42" s="197"/>
      <c r="FY42" s="197"/>
      <c r="FZ42" s="197"/>
      <c r="GA42" s="197"/>
      <c r="GB42" s="197"/>
      <c r="GC42" s="197"/>
      <c r="GD42" s="197"/>
      <c r="GE42" s="197"/>
      <c r="GF42" s="197"/>
      <c r="GG42" s="197"/>
      <c r="GH42" s="197"/>
      <c r="GI42" s="197"/>
      <c r="GJ42" s="197"/>
      <c r="GK42" s="197"/>
      <c r="GL42" s="197"/>
      <c r="GM42" s="197"/>
      <c r="GN42" s="197"/>
      <c r="GO42" s="197"/>
      <c r="GP42" s="197"/>
      <c r="GQ42" s="197"/>
      <c r="GR42" s="197"/>
      <c r="GS42" s="197"/>
      <c r="GT42" s="197"/>
      <c r="GU42" s="197"/>
      <c r="GV42" s="197"/>
      <c r="GW42" s="197"/>
      <c r="GX42" s="197"/>
      <c r="GY42" s="197"/>
      <c r="GZ42" s="197"/>
      <c r="HA42" s="197"/>
      <c r="HB42" s="197"/>
      <c r="HC42" s="197"/>
      <c r="HD42" s="197"/>
      <c r="HE42" s="197"/>
      <c r="HF42" s="197"/>
      <c r="HG42" s="197"/>
      <c r="HH42" s="197"/>
      <c r="HI42" s="197"/>
      <c r="HJ42" s="197"/>
      <c r="HK42" s="197"/>
      <c r="HL42" s="197"/>
      <c r="HM42" s="197"/>
      <c r="HN42" s="197"/>
      <c r="HO42" s="197"/>
      <c r="HP42" s="197"/>
      <c r="HQ42" s="197"/>
      <c r="HR42" s="197"/>
      <c r="HS42" s="197"/>
      <c r="HT42" s="197"/>
      <c r="HU42" s="197"/>
      <c r="HV42" s="197"/>
      <c r="HW42" s="197"/>
      <c r="HX42" s="197"/>
      <c r="HY42" s="197"/>
      <c r="HZ42" s="197"/>
      <c r="IA42" s="197"/>
      <c r="IB42" s="197"/>
      <c r="IC42" s="197"/>
      <c r="ID42" s="197"/>
      <c r="IE42" s="197"/>
      <c r="IF42" s="197"/>
      <c r="IG42" s="197"/>
      <c r="IH42" s="197"/>
      <c r="II42" s="197"/>
      <c r="IJ42" s="197"/>
      <c r="IK42" s="197"/>
      <c r="IL42" s="197"/>
      <c r="IM42" s="197"/>
      <c r="IN42" s="197"/>
      <c r="IO42" s="197"/>
      <c r="IP42" s="197"/>
      <c r="IQ42" s="197"/>
      <c r="IR42" s="197"/>
      <c r="IS42" s="197"/>
      <c r="IT42" s="197"/>
      <c r="IU42" s="197"/>
      <c r="IV42" s="197"/>
    </row>
    <row r="43" spans="1:256">
      <c r="A43" s="211"/>
      <c r="J43" s="278"/>
      <c r="K43" s="279"/>
      <c r="L43" s="162"/>
      <c r="O43" s="208"/>
      <c r="P43" s="162"/>
      <c r="BE43" s="206"/>
      <c r="BF43" s="206"/>
      <c r="BG43" s="206"/>
      <c r="BH43" s="206"/>
      <c r="BI43" s="197"/>
      <c r="BJ43" s="197"/>
      <c r="BK43" s="197"/>
      <c r="BL43" s="197"/>
      <c r="BM43" s="197"/>
      <c r="BN43" s="197"/>
      <c r="BO43" s="197"/>
      <c r="BP43" s="197"/>
      <c r="BQ43" s="197"/>
      <c r="BR43" s="197"/>
      <c r="BS43" s="197"/>
      <c r="BT43" s="197"/>
      <c r="BU43" s="197"/>
      <c r="BV43" s="197"/>
      <c r="BW43" s="197"/>
      <c r="BX43" s="197"/>
      <c r="BY43" s="197"/>
      <c r="BZ43" s="197"/>
      <c r="CA43" s="197"/>
      <c r="CB43" s="197"/>
      <c r="CC43" s="197"/>
      <c r="CD43" s="197"/>
      <c r="CE43" s="197"/>
      <c r="CF43" s="197"/>
      <c r="CG43" s="197"/>
      <c r="CH43" s="197"/>
      <c r="CI43" s="197"/>
      <c r="CJ43" s="197"/>
      <c r="CK43" s="197"/>
      <c r="CL43" s="197"/>
      <c r="CM43" s="197"/>
      <c r="CN43" s="197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  <c r="ER43" s="197"/>
      <c r="ES43" s="197"/>
      <c r="ET43" s="197"/>
      <c r="EU43" s="197"/>
      <c r="EV43" s="197"/>
      <c r="EW43" s="197"/>
      <c r="EX43" s="197"/>
      <c r="EY43" s="197"/>
      <c r="EZ43" s="197"/>
      <c r="FA43" s="197"/>
      <c r="FB43" s="197"/>
      <c r="FC43" s="197"/>
      <c r="FD43" s="197"/>
      <c r="FE43" s="197"/>
      <c r="FF43" s="197"/>
      <c r="FG43" s="197"/>
      <c r="FH43" s="197"/>
      <c r="FI43" s="197"/>
      <c r="FJ43" s="197"/>
      <c r="FK43" s="197"/>
      <c r="FL43" s="197"/>
      <c r="FM43" s="197"/>
      <c r="FN43" s="197"/>
      <c r="FO43" s="197"/>
      <c r="FP43" s="197"/>
      <c r="FQ43" s="197"/>
      <c r="FR43" s="197"/>
      <c r="FS43" s="197"/>
      <c r="FT43" s="197"/>
      <c r="FU43" s="197"/>
      <c r="FV43" s="197"/>
      <c r="FW43" s="197"/>
      <c r="FX43" s="197"/>
      <c r="FY43" s="197"/>
      <c r="FZ43" s="197"/>
      <c r="GA43" s="197"/>
      <c r="GB43" s="197"/>
      <c r="GC43" s="197"/>
      <c r="GD43" s="197"/>
      <c r="GE43" s="197"/>
      <c r="GF43" s="197"/>
      <c r="GG43" s="197"/>
      <c r="GH43" s="197"/>
      <c r="GI43" s="197"/>
      <c r="GJ43" s="197"/>
      <c r="GK43" s="197"/>
      <c r="GL43" s="197"/>
      <c r="GM43" s="197"/>
      <c r="GN43" s="197"/>
      <c r="GO43" s="197"/>
      <c r="GP43" s="197"/>
      <c r="GQ43" s="197"/>
      <c r="GR43" s="197"/>
      <c r="GS43" s="197"/>
      <c r="GT43" s="197"/>
      <c r="GU43" s="197"/>
      <c r="GV43" s="197"/>
      <c r="GW43" s="197"/>
      <c r="GX43" s="197"/>
      <c r="GY43" s="197"/>
      <c r="GZ43" s="197"/>
      <c r="HA43" s="197"/>
      <c r="HB43" s="197"/>
      <c r="HC43" s="197"/>
      <c r="HD43" s="197"/>
      <c r="HE43" s="197"/>
      <c r="HF43" s="197"/>
      <c r="HG43" s="197"/>
      <c r="HH43" s="197"/>
      <c r="HI43" s="197"/>
      <c r="HJ43" s="197"/>
      <c r="HK43" s="197"/>
      <c r="HL43" s="197"/>
      <c r="HM43" s="197"/>
      <c r="HN43" s="197"/>
      <c r="HO43" s="197"/>
      <c r="HP43" s="197"/>
      <c r="HQ43" s="197"/>
      <c r="HR43" s="197"/>
      <c r="HS43" s="197"/>
      <c r="HT43" s="197"/>
      <c r="HU43" s="197"/>
      <c r="HV43" s="197"/>
      <c r="HW43" s="197"/>
      <c r="HX43" s="197"/>
      <c r="HY43" s="197"/>
      <c r="HZ43" s="197"/>
      <c r="IA43" s="197"/>
      <c r="IB43" s="197"/>
      <c r="IC43" s="197"/>
      <c r="ID43" s="197"/>
      <c r="IE43" s="197"/>
      <c r="IF43" s="197"/>
      <c r="IG43" s="197"/>
      <c r="IH43" s="197"/>
      <c r="II43" s="197"/>
      <c r="IJ43" s="197"/>
      <c r="IK43" s="197"/>
      <c r="IL43" s="197"/>
      <c r="IM43" s="197"/>
      <c r="IN43" s="197"/>
      <c r="IO43" s="197"/>
      <c r="IP43" s="197"/>
      <c r="IQ43" s="197"/>
      <c r="IR43" s="197"/>
      <c r="IS43" s="197"/>
      <c r="IT43" s="197"/>
      <c r="IU43" s="197"/>
      <c r="IV43" s="197"/>
    </row>
    <row r="44" spans="1:256">
      <c r="A44" s="211"/>
      <c r="J44" s="280"/>
      <c r="K44" s="208"/>
      <c r="L44" s="162"/>
      <c r="O44" s="208"/>
      <c r="Q44" s="281"/>
      <c r="R44" s="267"/>
      <c r="BE44" s="206"/>
      <c r="BF44" s="206"/>
      <c r="BG44" s="206"/>
      <c r="BH44" s="206"/>
      <c r="BI44" s="197"/>
      <c r="BJ44" s="197"/>
      <c r="BK44" s="197"/>
      <c r="BL44" s="197"/>
      <c r="BM44" s="197"/>
      <c r="BN44" s="197"/>
      <c r="BO44" s="197"/>
      <c r="BP44" s="197"/>
      <c r="BQ44" s="197"/>
      <c r="BR44" s="197"/>
      <c r="BS44" s="197"/>
      <c r="BT44" s="197"/>
      <c r="BU44" s="197"/>
      <c r="BV44" s="197"/>
      <c r="BW44" s="197"/>
      <c r="BX44" s="197"/>
      <c r="BY44" s="197"/>
      <c r="BZ44" s="197"/>
      <c r="CA44" s="197"/>
      <c r="CB44" s="197"/>
      <c r="CC44" s="197"/>
      <c r="CD44" s="197"/>
      <c r="CE44" s="197"/>
      <c r="CF44" s="197"/>
      <c r="CG44" s="197"/>
      <c r="CH44" s="197"/>
      <c r="CI44" s="197"/>
      <c r="CJ44" s="197"/>
      <c r="CK44" s="197"/>
      <c r="CL44" s="197"/>
      <c r="CM44" s="197"/>
      <c r="CN44" s="197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  <c r="ER44" s="197"/>
      <c r="ES44" s="197"/>
      <c r="ET44" s="197"/>
      <c r="EU44" s="197"/>
      <c r="EV44" s="197"/>
      <c r="EW44" s="197"/>
      <c r="EX44" s="197"/>
      <c r="EY44" s="197"/>
      <c r="EZ44" s="197"/>
      <c r="FA44" s="197"/>
      <c r="FB44" s="197"/>
      <c r="FC44" s="197"/>
      <c r="FD44" s="197"/>
      <c r="FE44" s="197"/>
      <c r="FF44" s="197"/>
      <c r="FG44" s="197"/>
      <c r="FH44" s="197"/>
      <c r="FI44" s="197"/>
      <c r="FJ44" s="197"/>
      <c r="FK44" s="197"/>
      <c r="FL44" s="197"/>
      <c r="FM44" s="197"/>
      <c r="FN44" s="197"/>
      <c r="FO44" s="197"/>
      <c r="FP44" s="197"/>
      <c r="FQ44" s="197"/>
      <c r="FR44" s="197"/>
      <c r="FS44" s="197"/>
      <c r="FT44" s="197"/>
      <c r="FU44" s="197"/>
      <c r="FV44" s="197"/>
      <c r="FW44" s="197"/>
      <c r="FX44" s="197"/>
      <c r="FY44" s="197"/>
      <c r="FZ44" s="197"/>
      <c r="GA44" s="197"/>
      <c r="GB44" s="197"/>
      <c r="GC44" s="197"/>
      <c r="GD44" s="197"/>
      <c r="GE44" s="197"/>
      <c r="GF44" s="197"/>
      <c r="GG44" s="197"/>
      <c r="GH44" s="197"/>
      <c r="GI44" s="197"/>
      <c r="GJ44" s="197"/>
      <c r="GK44" s="197"/>
      <c r="GL44" s="197"/>
      <c r="GM44" s="197"/>
      <c r="GN44" s="197"/>
      <c r="GO44" s="197"/>
      <c r="GP44" s="197"/>
      <c r="GQ44" s="197"/>
      <c r="GR44" s="197"/>
      <c r="GS44" s="197"/>
      <c r="GT44" s="197"/>
      <c r="GU44" s="197"/>
      <c r="GV44" s="197"/>
      <c r="GW44" s="197"/>
      <c r="GX44" s="197"/>
      <c r="GY44" s="197"/>
      <c r="GZ44" s="197"/>
      <c r="HA44" s="197"/>
      <c r="HB44" s="197"/>
      <c r="HC44" s="197"/>
      <c r="HD44" s="197"/>
      <c r="HE44" s="197"/>
      <c r="HF44" s="197"/>
      <c r="HG44" s="197"/>
      <c r="HH44" s="197"/>
      <c r="HI44" s="197"/>
      <c r="HJ44" s="197"/>
      <c r="HK44" s="197"/>
      <c r="HL44" s="197"/>
      <c r="HM44" s="197"/>
      <c r="HN44" s="197"/>
      <c r="HO44" s="197"/>
      <c r="HP44" s="197"/>
      <c r="HQ44" s="197"/>
      <c r="HR44" s="197"/>
      <c r="HS44" s="197"/>
      <c r="HT44" s="197"/>
      <c r="HU44" s="197"/>
      <c r="HV44" s="197"/>
      <c r="HW44" s="197"/>
      <c r="HX44" s="197"/>
      <c r="HY44" s="197"/>
      <c r="HZ44" s="197"/>
      <c r="IA44" s="197"/>
      <c r="IB44" s="197"/>
      <c r="IC44" s="197"/>
      <c r="ID44" s="197"/>
      <c r="IE44" s="197"/>
      <c r="IF44" s="197"/>
      <c r="IG44" s="197"/>
      <c r="IH44" s="197"/>
      <c r="II44" s="197"/>
      <c r="IJ44" s="197"/>
      <c r="IK44" s="197"/>
      <c r="IL44" s="197"/>
      <c r="IM44" s="197"/>
      <c r="IN44" s="197"/>
      <c r="IO44" s="197"/>
      <c r="IP44" s="197"/>
      <c r="IQ44" s="197"/>
      <c r="IR44" s="197"/>
      <c r="IS44" s="197"/>
      <c r="IT44" s="197"/>
      <c r="IU44" s="197"/>
      <c r="IV44" s="197"/>
    </row>
    <row r="45" spans="1:256">
      <c r="A45" s="211"/>
      <c r="B45" s="197"/>
      <c r="K45" s="162"/>
      <c r="L45" s="162"/>
      <c r="O45" s="208"/>
      <c r="Q45" s="281"/>
      <c r="R45" s="267"/>
      <c r="BE45" s="206"/>
      <c r="BF45" s="206"/>
      <c r="BG45" s="206"/>
      <c r="BH45" s="206"/>
      <c r="BI45" s="197"/>
      <c r="BJ45" s="197"/>
      <c r="BK45" s="197"/>
      <c r="BL45" s="197"/>
      <c r="BM45" s="197"/>
      <c r="BN45" s="197"/>
      <c r="BO45" s="197"/>
      <c r="BP45" s="197"/>
      <c r="BQ45" s="197"/>
      <c r="BR45" s="197"/>
      <c r="BS45" s="197"/>
      <c r="BT45" s="197"/>
      <c r="BU45" s="197"/>
      <c r="BV45" s="197"/>
      <c r="BW45" s="197"/>
      <c r="BX45" s="197"/>
      <c r="BY45" s="197"/>
      <c r="BZ45" s="197"/>
      <c r="CA45" s="197"/>
      <c r="CB45" s="197"/>
      <c r="CC45" s="197"/>
      <c r="CD45" s="197"/>
      <c r="CE45" s="197"/>
      <c r="CF45" s="197"/>
      <c r="CG45" s="197"/>
      <c r="CH45" s="197"/>
      <c r="CI45" s="197"/>
      <c r="CJ45" s="197"/>
      <c r="CK45" s="197"/>
      <c r="CL45" s="197"/>
      <c r="CM45" s="197"/>
      <c r="CN45" s="197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  <c r="ER45" s="197"/>
      <c r="ES45" s="197"/>
      <c r="ET45" s="197"/>
      <c r="EU45" s="197"/>
      <c r="EV45" s="197"/>
      <c r="EW45" s="197"/>
      <c r="EX45" s="197"/>
      <c r="EY45" s="197"/>
      <c r="EZ45" s="197"/>
      <c r="FA45" s="197"/>
      <c r="FB45" s="197"/>
      <c r="FC45" s="197"/>
      <c r="FD45" s="197"/>
      <c r="FE45" s="197"/>
      <c r="FF45" s="197"/>
      <c r="FG45" s="197"/>
      <c r="FH45" s="197"/>
      <c r="FI45" s="197"/>
      <c r="FJ45" s="197"/>
      <c r="FK45" s="197"/>
      <c r="FL45" s="197"/>
      <c r="FM45" s="197"/>
      <c r="FN45" s="197"/>
      <c r="FO45" s="197"/>
      <c r="FP45" s="197"/>
      <c r="FQ45" s="197"/>
      <c r="FR45" s="197"/>
      <c r="FS45" s="197"/>
      <c r="FT45" s="197"/>
      <c r="FU45" s="197"/>
      <c r="FV45" s="197"/>
      <c r="FW45" s="197"/>
      <c r="FX45" s="197"/>
      <c r="FY45" s="197"/>
      <c r="FZ45" s="197"/>
      <c r="GA45" s="197"/>
      <c r="GB45" s="197"/>
      <c r="GC45" s="197"/>
      <c r="GD45" s="197"/>
      <c r="GE45" s="197"/>
      <c r="GF45" s="197"/>
      <c r="GG45" s="197"/>
      <c r="GH45" s="197"/>
      <c r="GI45" s="197"/>
      <c r="GJ45" s="197"/>
      <c r="GK45" s="197"/>
      <c r="GL45" s="197"/>
      <c r="GM45" s="197"/>
      <c r="GN45" s="197"/>
      <c r="GO45" s="197"/>
      <c r="GP45" s="197"/>
      <c r="GQ45" s="197"/>
      <c r="GR45" s="197"/>
      <c r="GS45" s="197"/>
      <c r="GT45" s="197"/>
      <c r="GU45" s="197"/>
      <c r="GV45" s="197"/>
      <c r="GW45" s="197"/>
      <c r="GX45" s="197"/>
      <c r="GY45" s="197"/>
      <c r="GZ45" s="197"/>
      <c r="HA45" s="197"/>
      <c r="HB45" s="197"/>
      <c r="HC45" s="197"/>
      <c r="HD45" s="197"/>
      <c r="HE45" s="197"/>
      <c r="HF45" s="197"/>
      <c r="HG45" s="197"/>
      <c r="HH45" s="197"/>
      <c r="HI45" s="197"/>
      <c r="HJ45" s="197"/>
      <c r="HK45" s="197"/>
      <c r="HL45" s="197"/>
      <c r="HM45" s="197"/>
      <c r="HN45" s="197"/>
      <c r="HO45" s="197"/>
      <c r="HP45" s="197"/>
      <c r="HQ45" s="197"/>
      <c r="HR45" s="197"/>
      <c r="HS45" s="197"/>
      <c r="HT45" s="197"/>
      <c r="HU45" s="197"/>
      <c r="HV45" s="197"/>
      <c r="HW45" s="197"/>
      <c r="HX45" s="197"/>
      <c r="HY45" s="197"/>
      <c r="HZ45" s="197"/>
      <c r="IA45" s="197"/>
      <c r="IB45" s="197"/>
      <c r="IC45" s="197"/>
      <c r="ID45" s="197"/>
      <c r="IE45" s="197"/>
      <c r="IF45" s="197"/>
      <c r="IG45" s="197"/>
      <c r="IH45" s="197"/>
      <c r="II45" s="197"/>
      <c r="IJ45" s="197"/>
      <c r="IK45" s="197"/>
      <c r="IL45" s="197"/>
      <c r="IM45" s="197"/>
      <c r="IN45" s="197"/>
      <c r="IO45" s="197"/>
      <c r="IP45" s="197"/>
      <c r="IQ45" s="197"/>
      <c r="IR45" s="197"/>
      <c r="IS45" s="197"/>
      <c r="IT45" s="197"/>
      <c r="IU45" s="197"/>
      <c r="IV45" s="197"/>
    </row>
    <row r="46" spans="1:256">
      <c r="A46" s="211"/>
      <c r="J46" s="140"/>
      <c r="K46" s="162"/>
      <c r="L46" s="162"/>
      <c r="O46" s="208"/>
      <c r="Q46" s="281"/>
      <c r="R46" s="267"/>
      <c r="BE46" s="206"/>
      <c r="BF46" s="206"/>
      <c r="BG46" s="206"/>
      <c r="BH46" s="206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197"/>
      <c r="BV46" s="197"/>
      <c r="BW46" s="197"/>
      <c r="BX46" s="197"/>
      <c r="BY46" s="197"/>
      <c r="BZ46" s="197"/>
      <c r="CA46" s="197"/>
      <c r="CB46" s="197"/>
      <c r="CC46" s="197"/>
      <c r="CD46" s="197"/>
      <c r="CE46" s="197"/>
      <c r="CF46" s="197"/>
      <c r="CG46" s="197"/>
      <c r="CH46" s="197"/>
      <c r="CI46" s="197"/>
      <c r="CJ46" s="197"/>
      <c r="CK46" s="197"/>
      <c r="CL46" s="197"/>
      <c r="CM46" s="197"/>
      <c r="CN46" s="197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  <c r="ER46" s="197"/>
      <c r="ES46" s="197"/>
      <c r="ET46" s="197"/>
      <c r="EU46" s="197"/>
      <c r="EV46" s="197"/>
      <c r="EW46" s="197"/>
      <c r="EX46" s="197"/>
      <c r="EY46" s="197"/>
      <c r="EZ46" s="197"/>
      <c r="FA46" s="197"/>
      <c r="FB46" s="197"/>
      <c r="FC46" s="197"/>
      <c r="FD46" s="197"/>
      <c r="FE46" s="197"/>
      <c r="FF46" s="197"/>
      <c r="FG46" s="197"/>
      <c r="FH46" s="197"/>
      <c r="FI46" s="197"/>
      <c r="FJ46" s="197"/>
      <c r="FK46" s="197"/>
      <c r="FL46" s="197"/>
      <c r="FM46" s="197"/>
      <c r="FN46" s="197"/>
      <c r="FO46" s="197"/>
      <c r="FP46" s="197"/>
      <c r="FQ46" s="197"/>
      <c r="FR46" s="197"/>
      <c r="FS46" s="197"/>
      <c r="FT46" s="197"/>
      <c r="FU46" s="197"/>
      <c r="FV46" s="197"/>
      <c r="FW46" s="197"/>
      <c r="FX46" s="197"/>
      <c r="FY46" s="197"/>
      <c r="FZ46" s="197"/>
      <c r="GA46" s="197"/>
      <c r="GB46" s="197"/>
      <c r="GC46" s="197"/>
      <c r="GD46" s="197"/>
      <c r="GE46" s="197"/>
      <c r="GF46" s="197"/>
      <c r="GG46" s="197"/>
      <c r="GH46" s="197"/>
      <c r="GI46" s="197"/>
      <c r="GJ46" s="197"/>
      <c r="GK46" s="197"/>
      <c r="GL46" s="197"/>
      <c r="GM46" s="197"/>
      <c r="GN46" s="197"/>
      <c r="GO46" s="197"/>
      <c r="GP46" s="197"/>
      <c r="GQ46" s="197"/>
      <c r="GR46" s="197"/>
      <c r="GS46" s="197"/>
      <c r="GT46" s="197"/>
      <c r="GU46" s="197"/>
      <c r="GV46" s="197"/>
      <c r="GW46" s="197"/>
      <c r="GX46" s="197"/>
      <c r="GY46" s="197"/>
      <c r="GZ46" s="197"/>
      <c r="HA46" s="197"/>
      <c r="HB46" s="197"/>
      <c r="HC46" s="197"/>
      <c r="HD46" s="197"/>
      <c r="HE46" s="197"/>
      <c r="HF46" s="197"/>
      <c r="HG46" s="197"/>
      <c r="HH46" s="197"/>
      <c r="HI46" s="197"/>
      <c r="HJ46" s="197"/>
      <c r="HK46" s="197"/>
      <c r="HL46" s="197"/>
      <c r="HM46" s="197"/>
      <c r="HN46" s="197"/>
      <c r="HO46" s="197"/>
      <c r="HP46" s="197"/>
      <c r="HQ46" s="197"/>
      <c r="HR46" s="197"/>
      <c r="HS46" s="197"/>
      <c r="HT46" s="197"/>
      <c r="HU46" s="197"/>
      <c r="HV46" s="197"/>
      <c r="HW46" s="197"/>
      <c r="HX46" s="197"/>
      <c r="HY46" s="197"/>
      <c r="HZ46" s="197"/>
      <c r="IA46" s="197"/>
      <c r="IB46" s="197"/>
      <c r="IC46" s="197"/>
      <c r="ID46" s="197"/>
      <c r="IE46" s="197"/>
      <c r="IF46" s="197"/>
      <c r="IG46" s="197"/>
      <c r="IH46" s="197"/>
      <c r="II46" s="197"/>
      <c r="IJ46" s="197"/>
      <c r="IK46" s="197"/>
      <c r="IL46" s="197"/>
      <c r="IM46" s="197"/>
      <c r="IN46" s="197"/>
      <c r="IO46" s="197"/>
      <c r="IP46" s="197"/>
      <c r="IQ46" s="197"/>
      <c r="IR46" s="197"/>
      <c r="IS46" s="197"/>
      <c r="IT46" s="197"/>
      <c r="IU46" s="197"/>
      <c r="IV46" s="197"/>
    </row>
    <row r="47" spans="1:256">
      <c r="A47" s="211"/>
      <c r="J47" s="140"/>
      <c r="K47" s="162"/>
      <c r="L47" s="162"/>
      <c r="O47" s="208"/>
      <c r="Q47" s="281"/>
      <c r="R47" s="267"/>
      <c r="BE47" s="206"/>
      <c r="BF47" s="206"/>
      <c r="BG47" s="206"/>
      <c r="BH47" s="206"/>
      <c r="BI47" s="197"/>
      <c r="BJ47" s="197"/>
      <c r="BK47" s="197"/>
      <c r="BL47" s="197"/>
      <c r="BM47" s="197"/>
      <c r="BN47" s="197"/>
      <c r="BO47" s="197"/>
      <c r="BP47" s="197"/>
      <c r="BQ47" s="197"/>
      <c r="BR47" s="197"/>
      <c r="BS47" s="197"/>
      <c r="BT47" s="197"/>
      <c r="BU47" s="197"/>
      <c r="BV47" s="197"/>
      <c r="BW47" s="197"/>
      <c r="BX47" s="197"/>
      <c r="BY47" s="197"/>
      <c r="BZ47" s="197"/>
      <c r="CA47" s="197"/>
      <c r="CB47" s="197"/>
      <c r="CC47" s="197"/>
      <c r="CD47" s="197"/>
      <c r="CE47" s="197"/>
      <c r="CF47" s="197"/>
      <c r="CG47" s="197"/>
      <c r="CH47" s="197"/>
      <c r="CI47" s="197"/>
      <c r="CJ47" s="197"/>
      <c r="CK47" s="197"/>
      <c r="CL47" s="197"/>
      <c r="CM47" s="197"/>
      <c r="CN47" s="197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  <c r="EN47" s="197"/>
      <c r="EO47" s="197"/>
      <c r="EP47" s="197"/>
      <c r="EQ47" s="197"/>
      <c r="ER47" s="197"/>
      <c r="ES47" s="197"/>
      <c r="ET47" s="197"/>
      <c r="EU47" s="197"/>
      <c r="EV47" s="197"/>
      <c r="EW47" s="197"/>
      <c r="EX47" s="197"/>
      <c r="EY47" s="197"/>
      <c r="EZ47" s="197"/>
      <c r="FA47" s="197"/>
      <c r="FB47" s="197"/>
      <c r="FC47" s="197"/>
      <c r="FD47" s="197"/>
      <c r="FE47" s="197"/>
      <c r="FF47" s="197"/>
      <c r="FG47" s="197"/>
      <c r="FH47" s="197"/>
      <c r="FI47" s="197"/>
      <c r="FJ47" s="197"/>
      <c r="FK47" s="197"/>
      <c r="FL47" s="197"/>
      <c r="FM47" s="197"/>
      <c r="FN47" s="197"/>
      <c r="FO47" s="197"/>
      <c r="FP47" s="197"/>
      <c r="FQ47" s="197"/>
      <c r="FR47" s="197"/>
      <c r="FS47" s="197"/>
      <c r="FT47" s="197"/>
      <c r="FU47" s="197"/>
      <c r="FV47" s="197"/>
      <c r="FW47" s="197"/>
      <c r="FX47" s="197"/>
      <c r="FY47" s="197"/>
      <c r="FZ47" s="197"/>
      <c r="GA47" s="197"/>
      <c r="GB47" s="197"/>
      <c r="GC47" s="197"/>
      <c r="GD47" s="197"/>
      <c r="GE47" s="197"/>
      <c r="GF47" s="197"/>
      <c r="GG47" s="197"/>
      <c r="GH47" s="197"/>
      <c r="GI47" s="197"/>
      <c r="GJ47" s="197"/>
      <c r="GK47" s="197"/>
      <c r="GL47" s="197"/>
      <c r="GM47" s="197"/>
      <c r="GN47" s="197"/>
      <c r="GO47" s="197"/>
      <c r="GP47" s="197"/>
      <c r="GQ47" s="197"/>
      <c r="GR47" s="197"/>
      <c r="GS47" s="197"/>
      <c r="GT47" s="197"/>
      <c r="GU47" s="197"/>
      <c r="GV47" s="197"/>
      <c r="GW47" s="197"/>
      <c r="GX47" s="197"/>
      <c r="GY47" s="197"/>
      <c r="GZ47" s="197"/>
      <c r="HA47" s="197"/>
      <c r="HB47" s="197"/>
      <c r="HC47" s="197"/>
      <c r="HD47" s="197"/>
      <c r="HE47" s="197"/>
      <c r="HF47" s="197"/>
      <c r="HG47" s="197"/>
      <c r="HH47" s="197"/>
      <c r="HI47" s="197"/>
      <c r="HJ47" s="197"/>
      <c r="HK47" s="197"/>
      <c r="HL47" s="197"/>
      <c r="HM47" s="197"/>
      <c r="HN47" s="197"/>
      <c r="HO47" s="197"/>
      <c r="HP47" s="197"/>
      <c r="HQ47" s="197"/>
      <c r="HR47" s="197"/>
      <c r="HS47" s="197"/>
      <c r="HT47" s="197"/>
      <c r="HU47" s="197"/>
      <c r="HV47" s="197"/>
      <c r="HW47" s="197"/>
      <c r="HX47" s="197"/>
      <c r="HY47" s="197"/>
      <c r="HZ47" s="197"/>
      <c r="IA47" s="197"/>
      <c r="IB47" s="197"/>
      <c r="IC47" s="197"/>
      <c r="ID47" s="197"/>
      <c r="IE47" s="197"/>
      <c r="IF47" s="197"/>
      <c r="IG47" s="197"/>
      <c r="IH47" s="197"/>
      <c r="II47" s="197"/>
      <c r="IJ47" s="197"/>
      <c r="IK47" s="197"/>
      <c r="IL47" s="197"/>
      <c r="IM47" s="197"/>
      <c r="IN47" s="197"/>
      <c r="IO47" s="197"/>
      <c r="IP47" s="197"/>
      <c r="IQ47" s="197"/>
      <c r="IR47" s="197"/>
      <c r="IS47" s="197"/>
      <c r="IT47" s="197"/>
      <c r="IU47" s="197"/>
      <c r="IV47" s="197"/>
    </row>
    <row r="48" spans="1:256">
      <c r="A48" s="211"/>
      <c r="K48" s="162"/>
      <c r="L48" s="162"/>
      <c r="O48" s="208"/>
      <c r="BE48" s="206"/>
      <c r="BF48" s="206"/>
      <c r="BG48" s="206"/>
      <c r="BH48" s="206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  <c r="ER48" s="197"/>
      <c r="ES48" s="197"/>
      <c r="ET48" s="197"/>
      <c r="EU48" s="197"/>
      <c r="EV48" s="197"/>
      <c r="EW48" s="197"/>
      <c r="EX48" s="197"/>
      <c r="EY48" s="197"/>
      <c r="EZ48" s="197"/>
      <c r="FA48" s="197"/>
      <c r="FB48" s="197"/>
      <c r="FC48" s="197"/>
      <c r="FD48" s="197"/>
      <c r="FE48" s="197"/>
      <c r="FF48" s="197"/>
      <c r="FG48" s="197"/>
      <c r="FH48" s="197"/>
      <c r="FI48" s="197"/>
      <c r="FJ48" s="197"/>
      <c r="FK48" s="197"/>
      <c r="FL48" s="197"/>
      <c r="FM48" s="197"/>
      <c r="FN48" s="197"/>
      <c r="FO48" s="197"/>
      <c r="FP48" s="197"/>
      <c r="FQ48" s="197"/>
      <c r="FR48" s="197"/>
      <c r="FS48" s="197"/>
      <c r="FT48" s="197"/>
      <c r="FU48" s="197"/>
      <c r="FV48" s="197"/>
      <c r="FW48" s="197"/>
      <c r="FX48" s="197"/>
      <c r="FY48" s="197"/>
      <c r="FZ48" s="197"/>
      <c r="GA48" s="197"/>
      <c r="GB48" s="197"/>
      <c r="GC48" s="197"/>
      <c r="GD48" s="197"/>
      <c r="GE48" s="197"/>
      <c r="GF48" s="197"/>
      <c r="GG48" s="197"/>
      <c r="GH48" s="197"/>
      <c r="GI48" s="197"/>
      <c r="GJ48" s="197"/>
      <c r="GK48" s="197"/>
      <c r="GL48" s="197"/>
      <c r="GM48" s="197"/>
      <c r="GN48" s="197"/>
      <c r="GO48" s="197"/>
      <c r="GP48" s="197"/>
      <c r="GQ48" s="197"/>
      <c r="GR48" s="197"/>
      <c r="GS48" s="197"/>
      <c r="GT48" s="197"/>
      <c r="GU48" s="197"/>
      <c r="GV48" s="197"/>
      <c r="GW48" s="197"/>
      <c r="GX48" s="197"/>
      <c r="GY48" s="197"/>
      <c r="GZ48" s="197"/>
      <c r="HA48" s="197"/>
      <c r="HB48" s="197"/>
      <c r="HC48" s="197"/>
      <c r="HD48" s="197"/>
      <c r="HE48" s="197"/>
      <c r="HF48" s="197"/>
      <c r="HG48" s="197"/>
      <c r="HH48" s="197"/>
      <c r="HI48" s="197"/>
      <c r="HJ48" s="197"/>
      <c r="HK48" s="197"/>
      <c r="HL48" s="197"/>
      <c r="HM48" s="197"/>
      <c r="HN48" s="197"/>
      <c r="HO48" s="197"/>
      <c r="HP48" s="197"/>
      <c r="HQ48" s="197"/>
      <c r="HR48" s="197"/>
      <c r="HS48" s="197"/>
      <c r="HT48" s="197"/>
      <c r="HU48" s="197"/>
      <c r="HV48" s="197"/>
      <c r="HW48" s="197"/>
      <c r="HX48" s="197"/>
      <c r="HY48" s="197"/>
      <c r="HZ48" s="197"/>
      <c r="IA48" s="197"/>
      <c r="IB48" s="197"/>
      <c r="IC48" s="197"/>
      <c r="ID48" s="197"/>
      <c r="IE48" s="197"/>
      <c r="IF48" s="197"/>
      <c r="IG48" s="197"/>
      <c r="IH48" s="197"/>
      <c r="II48" s="197"/>
      <c r="IJ48" s="197"/>
      <c r="IK48" s="197"/>
      <c r="IL48" s="197"/>
      <c r="IM48" s="197"/>
      <c r="IN48" s="197"/>
      <c r="IO48" s="197"/>
      <c r="IP48" s="197"/>
      <c r="IQ48" s="197"/>
      <c r="IR48" s="197"/>
      <c r="IS48" s="197"/>
      <c r="IT48" s="197"/>
      <c r="IU48" s="197"/>
      <c r="IV48" s="197"/>
    </row>
    <row r="49" spans="1:256">
      <c r="A49" s="211"/>
      <c r="C49" s="205"/>
      <c r="K49" s="162"/>
      <c r="L49" s="162"/>
      <c r="O49" s="208"/>
      <c r="BE49" s="206"/>
      <c r="BF49" s="206"/>
      <c r="BG49" s="206"/>
      <c r="BH49" s="206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  <c r="ER49" s="197"/>
      <c r="ES49" s="197"/>
      <c r="ET49" s="197"/>
      <c r="EU49" s="197"/>
      <c r="EV49" s="197"/>
      <c r="EW49" s="197"/>
      <c r="EX49" s="197"/>
      <c r="EY49" s="197"/>
      <c r="EZ49" s="197"/>
      <c r="FA49" s="197"/>
      <c r="FB49" s="197"/>
      <c r="FC49" s="197"/>
      <c r="FD49" s="197"/>
      <c r="FE49" s="197"/>
      <c r="FF49" s="197"/>
      <c r="FG49" s="197"/>
      <c r="FH49" s="197"/>
      <c r="FI49" s="197"/>
      <c r="FJ49" s="197"/>
      <c r="FK49" s="197"/>
      <c r="FL49" s="197"/>
      <c r="FM49" s="197"/>
      <c r="FN49" s="197"/>
      <c r="FO49" s="197"/>
      <c r="FP49" s="197"/>
      <c r="FQ49" s="197"/>
      <c r="FR49" s="197"/>
      <c r="FS49" s="197"/>
      <c r="FT49" s="197"/>
      <c r="FU49" s="197"/>
      <c r="FV49" s="197"/>
      <c r="FW49" s="197"/>
      <c r="FX49" s="197"/>
      <c r="FY49" s="197"/>
      <c r="FZ49" s="197"/>
      <c r="GA49" s="197"/>
      <c r="GB49" s="197"/>
      <c r="GC49" s="197"/>
      <c r="GD49" s="197"/>
      <c r="GE49" s="197"/>
      <c r="GF49" s="197"/>
      <c r="GG49" s="197"/>
      <c r="GH49" s="197"/>
      <c r="GI49" s="197"/>
      <c r="GJ49" s="197"/>
      <c r="GK49" s="197"/>
      <c r="GL49" s="197"/>
      <c r="GM49" s="197"/>
      <c r="GN49" s="197"/>
      <c r="GO49" s="197"/>
      <c r="GP49" s="197"/>
      <c r="GQ49" s="197"/>
      <c r="GR49" s="197"/>
      <c r="GS49" s="197"/>
      <c r="GT49" s="197"/>
      <c r="GU49" s="197"/>
      <c r="GV49" s="197"/>
      <c r="GW49" s="197"/>
      <c r="GX49" s="197"/>
      <c r="GY49" s="197"/>
      <c r="GZ49" s="197"/>
      <c r="HA49" s="197"/>
      <c r="HB49" s="197"/>
      <c r="HC49" s="197"/>
      <c r="HD49" s="197"/>
      <c r="HE49" s="197"/>
      <c r="HF49" s="197"/>
      <c r="HG49" s="197"/>
      <c r="HH49" s="197"/>
      <c r="HI49" s="197"/>
      <c r="HJ49" s="197"/>
      <c r="HK49" s="197"/>
      <c r="HL49" s="197"/>
      <c r="HM49" s="197"/>
      <c r="HN49" s="197"/>
      <c r="HO49" s="197"/>
      <c r="HP49" s="197"/>
      <c r="HQ49" s="197"/>
      <c r="HR49" s="197"/>
      <c r="HS49" s="197"/>
      <c r="HT49" s="197"/>
      <c r="HU49" s="197"/>
      <c r="HV49" s="197"/>
      <c r="HW49" s="197"/>
      <c r="HX49" s="197"/>
      <c r="HY49" s="197"/>
      <c r="HZ49" s="197"/>
      <c r="IA49" s="197"/>
      <c r="IB49" s="197"/>
      <c r="IC49" s="197"/>
      <c r="ID49" s="197"/>
      <c r="IE49" s="197"/>
      <c r="IF49" s="197"/>
      <c r="IG49" s="197"/>
      <c r="IH49" s="197"/>
      <c r="II49" s="197"/>
      <c r="IJ49" s="197"/>
      <c r="IK49" s="197"/>
      <c r="IL49" s="197"/>
      <c r="IM49" s="197"/>
      <c r="IN49" s="197"/>
      <c r="IO49" s="197"/>
      <c r="IP49" s="197"/>
      <c r="IQ49" s="197"/>
      <c r="IR49" s="197"/>
      <c r="IS49" s="197"/>
      <c r="IT49" s="197"/>
      <c r="IU49" s="197"/>
      <c r="IV49" s="197"/>
    </row>
    <row r="50" spans="1:256">
      <c r="A50" s="211"/>
      <c r="I50" s="162"/>
      <c r="J50" s="162"/>
      <c r="K50" s="208"/>
      <c r="L50" s="208"/>
      <c r="O50" s="208"/>
      <c r="BE50" s="206"/>
      <c r="BF50" s="206"/>
      <c r="BG50" s="206"/>
      <c r="BH50" s="206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  <c r="ER50" s="197"/>
      <c r="ES50" s="197"/>
      <c r="ET50" s="197"/>
      <c r="EU50" s="197"/>
      <c r="EV50" s="197"/>
      <c r="EW50" s="197"/>
      <c r="EX50" s="197"/>
      <c r="EY50" s="197"/>
      <c r="EZ50" s="197"/>
      <c r="FA50" s="197"/>
      <c r="FB50" s="197"/>
      <c r="FC50" s="197"/>
      <c r="FD50" s="197"/>
      <c r="FE50" s="197"/>
      <c r="FF50" s="197"/>
      <c r="FG50" s="197"/>
      <c r="FH50" s="197"/>
      <c r="FI50" s="197"/>
      <c r="FJ50" s="197"/>
      <c r="FK50" s="197"/>
      <c r="FL50" s="197"/>
      <c r="FM50" s="197"/>
      <c r="FN50" s="197"/>
      <c r="FO50" s="197"/>
      <c r="FP50" s="197"/>
      <c r="FQ50" s="197"/>
      <c r="FR50" s="197"/>
      <c r="FS50" s="197"/>
      <c r="FT50" s="197"/>
      <c r="FU50" s="197"/>
      <c r="FV50" s="197"/>
      <c r="FW50" s="197"/>
      <c r="FX50" s="197"/>
      <c r="FY50" s="197"/>
      <c r="FZ50" s="197"/>
      <c r="GA50" s="197"/>
      <c r="GB50" s="197"/>
      <c r="GC50" s="197"/>
      <c r="GD50" s="197"/>
      <c r="GE50" s="197"/>
      <c r="GF50" s="197"/>
      <c r="GG50" s="197"/>
      <c r="GH50" s="197"/>
      <c r="GI50" s="197"/>
      <c r="GJ50" s="197"/>
      <c r="GK50" s="197"/>
      <c r="GL50" s="197"/>
      <c r="GM50" s="197"/>
      <c r="GN50" s="197"/>
      <c r="GO50" s="197"/>
      <c r="GP50" s="197"/>
      <c r="GQ50" s="197"/>
      <c r="GR50" s="197"/>
      <c r="GS50" s="197"/>
      <c r="GT50" s="197"/>
      <c r="GU50" s="197"/>
      <c r="GV50" s="197"/>
      <c r="GW50" s="197"/>
      <c r="GX50" s="197"/>
      <c r="GY50" s="197"/>
      <c r="GZ50" s="197"/>
      <c r="HA50" s="197"/>
      <c r="HB50" s="197"/>
      <c r="HC50" s="197"/>
      <c r="HD50" s="197"/>
      <c r="HE50" s="197"/>
      <c r="HF50" s="197"/>
      <c r="HG50" s="197"/>
      <c r="HH50" s="197"/>
      <c r="HI50" s="197"/>
      <c r="HJ50" s="197"/>
      <c r="HK50" s="197"/>
      <c r="HL50" s="197"/>
      <c r="HM50" s="197"/>
      <c r="HN50" s="197"/>
      <c r="HO50" s="197"/>
      <c r="HP50" s="197"/>
      <c r="HQ50" s="197"/>
      <c r="HR50" s="197"/>
      <c r="HS50" s="197"/>
      <c r="HT50" s="197"/>
      <c r="HU50" s="197"/>
      <c r="HV50" s="197"/>
      <c r="HW50" s="197"/>
      <c r="HX50" s="197"/>
      <c r="HY50" s="197"/>
      <c r="HZ50" s="197"/>
      <c r="IA50" s="197"/>
      <c r="IB50" s="197"/>
      <c r="IC50" s="197"/>
      <c r="ID50" s="197"/>
      <c r="IE50" s="197"/>
      <c r="IF50" s="197"/>
      <c r="IG50" s="197"/>
      <c r="IH50" s="197"/>
      <c r="II50" s="197"/>
      <c r="IJ50" s="197"/>
      <c r="IK50" s="197"/>
      <c r="IL50" s="197"/>
      <c r="IM50" s="197"/>
      <c r="IN50" s="197"/>
      <c r="IO50" s="197"/>
      <c r="IP50" s="197"/>
      <c r="IQ50" s="197"/>
      <c r="IR50" s="197"/>
      <c r="IS50" s="197"/>
      <c r="IT50" s="197"/>
      <c r="IU50" s="197"/>
      <c r="IV50" s="197"/>
    </row>
    <row r="51" spans="1:256">
      <c r="A51" s="211"/>
      <c r="B51" s="205"/>
      <c r="K51" s="208"/>
      <c r="L51" s="208"/>
      <c r="M51" s="211"/>
      <c r="BE51" s="206"/>
      <c r="BF51" s="206"/>
      <c r="BG51" s="206"/>
      <c r="BH51" s="206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197"/>
      <c r="EU51" s="197"/>
      <c r="EV51" s="197"/>
      <c r="EW51" s="197"/>
      <c r="EX51" s="197"/>
      <c r="EY51" s="197"/>
      <c r="EZ51" s="197"/>
      <c r="FA51" s="197"/>
      <c r="FB51" s="197"/>
      <c r="FC51" s="197"/>
      <c r="FD51" s="197"/>
      <c r="FE51" s="197"/>
      <c r="FF51" s="197"/>
      <c r="FG51" s="197"/>
      <c r="FH51" s="197"/>
      <c r="FI51" s="197"/>
      <c r="FJ51" s="197"/>
      <c r="FK51" s="197"/>
      <c r="FL51" s="197"/>
      <c r="FM51" s="197"/>
      <c r="FN51" s="197"/>
      <c r="FO51" s="197"/>
      <c r="FP51" s="197"/>
      <c r="FQ51" s="197"/>
      <c r="FR51" s="197"/>
      <c r="FS51" s="197"/>
      <c r="FT51" s="197"/>
      <c r="FU51" s="197"/>
      <c r="FV51" s="197"/>
      <c r="FW51" s="197"/>
      <c r="FX51" s="197"/>
      <c r="FY51" s="197"/>
      <c r="FZ51" s="197"/>
      <c r="GA51" s="197"/>
      <c r="GB51" s="197"/>
      <c r="GC51" s="197"/>
      <c r="GD51" s="197"/>
      <c r="GE51" s="197"/>
      <c r="GF51" s="197"/>
      <c r="GG51" s="197"/>
      <c r="GH51" s="197"/>
      <c r="GI51" s="197"/>
      <c r="GJ51" s="197"/>
      <c r="GK51" s="197"/>
      <c r="GL51" s="197"/>
      <c r="GM51" s="197"/>
      <c r="GN51" s="197"/>
      <c r="GO51" s="197"/>
      <c r="GP51" s="197"/>
      <c r="GQ51" s="197"/>
      <c r="GR51" s="197"/>
      <c r="GS51" s="197"/>
      <c r="GT51" s="197"/>
      <c r="GU51" s="197"/>
      <c r="GV51" s="197"/>
      <c r="GW51" s="197"/>
      <c r="GX51" s="197"/>
      <c r="GY51" s="197"/>
      <c r="GZ51" s="197"/>
      <c r="HA51" s="197"/>
      <c r="HB51" s="197"/>
      <c r="HC51" s="197"/>
      <c r="HD51" s="197"/>
      <c r="HE51" s="197"/>
      <c r="HF51" s="197"/>
      <c r="HG51" s="197"/>
      <c r="HH51" s="197"/>
      <c r="HI51" s="197"/>
      <c r="HJ51" s="197"/>
      <c r="HK51" s="197"/>
      <c r="HL51" s="197"/>
      <c r="HM51" s="197"/>
      <c r="HN51" s="197"/>
      <c r="HO51" s="197"/>
      <c r="HP51" s="197"/>
      <c r="HQ51" s="197"/>
      <c r="HR51" s="197"/>
      <c r="HS51" s="197"/>
      <c r="HT51" s="197"/>
      <c r="HU51" s="197"/>
      <c r="HV51" s="197"/>
      <c r="HW51" s="197"/>
      <c r="HX51" s="197"/>
      <c r="HY51" s="197"/>
      <c r="HZ51" s="197"/>
      <c r="IA51" s="197"/>
      <c r="IB51" s="197"/>
      <c r="IC51" s="197"/>
      <c r="ID51" s="197"/>
      <c r="IE51" s="197"/>
      <c r="IF51" s="197"/>
      <c r="IG51" s="197"/>
      <c r="IH51" s="197"/>
      <c r="II51" s="197"/>
      <c r="IJ51" s="197"/>
      <c r="IK51" s="197"/>
      <c r="IL51" s="197"/>
      <c r="IM51" s="197"/>
      <c r="IN51" s="197"/>
      <c r="IO51" s="197"/>
      <c r="IP51" s="197"/>
      <c r="IQ51" s="197"/>
      <c r="IR51" s="197"/>
      <c r="IS51" s="197"/>
      <c r="IT51" s="197"/>
      <c r="IU51" s="197"/>
      <c r="IV51" s="197"/>
    </row>
    <row r="52" spans="1:256">
      <c r="A52" s="211"/>
      <c r="B52" s="205"/>
      <c r="C52" s="211"/>
      <c r="D52" s="211"/>
      <c r="E52" s="211"/>
      <c r="F52" s="211"/>
      <c r="G52" s="211"/>
      <c r="H52" s="211"/>
      <c r="I52" s="211"/>
      <c r="J52" s="211"/>
      <c r="K52" s="208"/>
      <c r="L52" s="208"/>
      <c r="BE52" s="206"/>
      <c r="BF52" s="206"/>
      <c r="BG52" s="206"/>
      <c r="BH52" s="206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  <c r="EV52" s="197"/>
      <c r="EW52" s="197"/>
      <c r="EX52" s="197"/>
      <c r="EY52" s="197"/>
      <c r="EZ52" s="197"/>
      <c r="FA52" s="197"/>
      <c r="FB52" s="197"/>
      <c r="FC52" s="197"/>
      <c r="FD52" s="197"/>
      <c r="FE52" s="197"/>
      <c r="FF52" s="197"/>
      <c r="FG52" s="197"/>
      <c r="FH52" s="197"/>
      <c r="FI52" s="197"/>
      <c r="FJ52" s="197"/>
      <c r="FK52" s="197"/>
      <c r="FL52" s="197"/>
      <c r="FM52" s="197"/>
      <c r="FN52" s="197"/>
      <c r="FO52" s="197"/>
      <c r="FP52" s="197"/>
      <c r="FQ52" s="197"/>
      <c r="FR52" s="197"/>
      <c r="FS52" s="197"/>
      <c r="FT52" s="197"/>
      <c r="FU52" s="197"/>
      <c r="FV52" s="197"/>
      <c r="FW52" s="197"/>
      <c r="FX52" s="197"/>
      <c r="FY52" s="197"/>
      <c r="FZ52" s="197"/>
      <c r="GA52" s="197"/>
      <c r="GB52" s="197"/>
      <c r="GC52" s="197"/>
      <c r="GD52" s="197"/>
      <c r="GE52" s="197"/>
      <c r="GF52" s="197"/>
      <c r="GG52" s="197"/>
      <c r="GH52" s="197"/>
      <c r="GI52" s="197"/>
      <c r="GJ52" s="197"/>
      <c r="GK52" s="197"/>
      <c r="GL52" s="197"/>
      <c r="GM52" s="197"/>
      <c r="GN52" s="197"/>
      <c r="GO52" s="197"/>
      <c r="GP52" s="197"/>
      <c r="GQ52" s="197"/>
      <c r="GR52" s="197"/>
      <c r="GS52" s="197"/>
      <c r="GT52" s="197"/>
      <c r="GU52" s="197"/>
      <c r="GV52" s="197"/>
      <c r="GW52" s="197"/>
      <c r="GX52" s="197"/>
      <c r="GY52" s="197"/>
      <c r="GZ52" s="197"/>
      <c r="HA52" s="197"/>
      <c r="HB52" s="197"/>
      <c r="HC52" s="197"/>
      <c r="HD52" s="197"/>
      <c r="HE52" s="197"/>
      <c r="HF52" s="197"/>
      <c r="HG52" s="197"/>
      <c r="HH52" s="197"/>
      <c r="HI52" s="197"/>
      <c r="HJ52" s="197"/>
      <c r="HK52" s="197"/>
      <c r="HL52" s="197"/>
      <c r="HM52" s="197"/>
      <c r="HN52" s="197"/>
      <c r="HO52" s="197"/>
      <c r="HP52" s="197"/>
      <c r="HQ52" s="197"/>
      <c r="HR52" s="197"/>
      <c r="HS52" s="197"/>
      <c r="HT52" s="197"/>
      <c r="HU52" s="197"/>
      <c r="HV52" s="197"/>
      <c r="HW52" s="197"/>
      <c r="HX52" s="197"/>
      <c r="HY52" s="197"/>
      <c r="HZ52" s="197"/>
      <c r="IA52" s="197"/>
      <c r="IB52" s="197"/>
      <c r="IC52" s="197"/>
      <c r="ID52" s="197"/>
      <c r="IE52" s="197"/>
      <c r="IF52" s="197"/>
      <c r="IG52" s="197"/>
      <c r="IH52" s="197"/>
      <c r="II52" s="197"/>
      <c r="IJ52" s="197"/>
      <c r="IK52" s="197"/>
      <c r="IL52" s="197"/>
      <c r="IM52" s="197"/>
      <c r="IN52" s="197"/>
      <c r="IO52" s="197"/>
      <c r="IP52" s="197"/>
      <c r="IQ52" s="197"/>
      <c r="IR52" s="197"/>
      <c r="IS52" s="197"/>
      <c r="IT52" s="197"/>
      <c r="IU52" s="197"/>
      <c r="IV52" s="197"/>
    </row>
    <row r="53" spans="1:256">
      <c r="B53" s="205"/>
      <c r="BE53" s="206"/>
      <c r="BF53" s="206"/>
      <c r="BG53" s="206"/>
      <c r="BH53" s="206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  <c r="ER53" s="197"/>
      <c r="ES53" s="197"/>
      <c r="ET53" s="197"/>
      <c r="EU53" s="197"/>
      <c r="EV53" s="197"/>
      <c r="EW53" s="197"/>
      <c r="EX53" s="197"/>
      <c r="EY53" s="197"/>
      <c r="EZ53" s="197"/>
      <c r="FA53" s="197"/>
      <c r="FB53" s="197"/>
      <c r="FC53" s="197"/>
      <c r="FD53" s="197"/>
      <c r="FE53" s="197"/>
      <c r="FF53" s="197"/>
      <c r="FG53" s="197"/>
      <c r="FH53" s="197"/>
      <c r="FI53" s="197"/>
      <c r="FJ53" s="197"/>
      <c r="FK53" s="197"/>
      <c r="FL53" s="197"/>
      <c r="FM53" s="197"/>
      <c r="FN53" s="197"/>
      <c r="FO53" s="197"/>
      <c r="FP53" s="197"/>
      <c r="FQ53" s="197"/>
      <c r="FR53" s="197"/>
      <c r="FS53" s="197"/>
      <c r="FT53" s="197"/>
      <c r="FU53" s="197"/>
      <c r="FV53" s="197"/>
      <c r="FW53" s="197"/>
      <c r="FX53" s="197"/>
      <c r="FY53" s="197"/>
      <c r="FZ53" s="197"/>
      <c r="GA53" s="197"/>
      <c r="GB53" s="197"/>
      <c r="GC53" s="197"/>
      <c r="GD53" s="197"/>
      <c r="GE53" s="197"/>
      <c r="GF53" s="197"/>
      <c r="GG53" s="197"/>
      <c r="GH53" s="197"/>
      <c r="GI53" s="197"/>
      <c r="GJ53" s="197"/>
      <c r="GK53" s="197"/>
      <c r="GL53" s="197"/>
      <c r="GM53" s="197"/>
      <c r="GN53" s="197"/>
      <c r="GO53" s="197"/>
      <c r="GP53" s="197"/>
      <c r="GQ53" s="197"/>
      <c r="GR53" s="197"/>
      <c r="GS53" s="197"/>
      <c r="GT53" s="197"/>
      <c r="GU53" s="197"/>
      <c r="GV53" s="197"/>
      <c r="GW53" s="197"/>
      <c r="GX53" s="197"/>
      <c r="GY53" s="197"/>
      <c r="GZ53" s="197"/>
      <c r="HA53" s="197"/>
      <c r="HB53" s="197"/>
      <c r="HC53" s="197"/>
      <c r="HD53" s="197"/>
      <c r="HE53" s="197"/>
      <c r="HF53" s="197"/>
      <c r="HG53" s="197"/>
      <c r="HH53" s="197"/>
      <c r="HI53" s="197"/>
      <c r="HJ53" s="197"/>
      <c r="HK53" s="197"/>
      <c r="HL53" s="197"/>
      <c r="HM53" s="197"/>
      <c r="HN53" s="197"/>
      <c r="HO53" s="197"/>
      <c r="HP53" s="197"/>
      <c r="HQ53" s="197"/>
      <c r="HR53" s="197"/>
      <c r="HS53" s="197"/>
      <c r="HT53" s="197"/>
      <c r="HU53" s="197"/>
      <c r="HV53" s="197"/>
      <c r="HW53" s="197"/>
      <c r="HX53" s="197"/>
      <c r="HY53" s="197"/>
      <c r="HZ53" s="197"/>
      <c r="IA53" s="197"/>
      <c r="IB53" s="197"/>
      <c r="IC53" s="197"/>
      <c r="ID53" s="197"/>
      <c r="IE53" s="197"/>
      <c r="IF53" s="197"/>
      <c r="IG53" s="197"/>
      <c r="IH53" s="197"/>
      <c r="II53" s="197"/>
      <c r="IJ53" s="197"/>
      <c r="IK53" s="197"/>
      <c r="IL53" s="197"/>
      <c r="IM53" s="197"/>
      <c r="IN53" s="197"/>
      <c r="IO53" s="197"/>
      <c r="IP53" s="197"/>
      <c r="IQ53" s="197"/>
      <c r="IR53" s="197"/>
      <c r="IS53" s="197"/>
      <c r="IT53" s="197"/>
      <c r="IU53" s="197"/>
      <c r="IV53" s="197"/>
    </row>
    <row r="54" spans="1:256">
      <c r="B54" s="205"/>
      <c r="BB54" s="211"/>
      <c r="BE54" s="206"/>
      <c r="BF54" s="206"/>
      <c r="BG54" s="206"/>
      <c r="BH54" s="206"/>
      <c r="BI54" s="197"/>
      <c r="BJ54" s="197"/>
      <c r="BK54" s="197"/>
      <c r="BL54" s="197"/>
      <c r="BM54" s="197"/>
      <c r="BN54" s="197"/>
      <c r="BO54" s="197"/>
      <c r="BP54" s="197"/>
      <c r="BQ54" s="197"/>
      <c r="BR54" s="197"/>
      <c r="BS54" s="197"/>
      <c r="BT54" s="197"/>
      <c r="BU54" s="197"/>
      <c r="BV54" s="197"/>
      <c r="BW54" s="197"/>
      <c r="BX54" s="197"/>
      <c r="BY54" s="197"/>
      <c r="BZ54" s="197"/>
      <c r="CA54" s="197"/>
      <c r="CB54" s="197"/>
      <c r="CC54" s="197"/>
      <c r="CD54" s="197"/>
      <c r="CE54" s="197"/>
      <c r="CF54" s="197"/>
      <c r="CG54" s="197"/>
      <c r="CH54" s="197"/>
      <c r="CI54" s="197"/>
      <c r="CJ54" s="197"/>
      <c r="CK54" s="197"/>
      <c r="CL54" s="197"/>
      <c r="CM54" s="197"/>
      <c r="CN54" s="197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  <c r="ER54" s="197"/>
      <c r="ES54" s="197"/>
      <c r="ET54" s="197"/>
      <c r="EU54" s="197"/>
      <c r="EV54" s="197"/>
      <c r="EW54" s="197"/>
      <c r="EX54" s="197"/>
      <c r="EY54" s="197"/>
      <c r="EZ54" s="197"/>
      <c r="FA54" s="197"/>
      <c r="FB54" s="197"/>
      <c r="FC54" s="197"/>
      <c r="FD54" s="197"/>
      <c r="FE54" s="197"/>
      <c r="FF54" s="197"/>
      <c r="FG54" s="197"/>
      <c r="FH54" s="197"/>
      <c r="FI54" s="197"/>
      <c r="FJ54" s="197"/>
      <c r="FK54" s="197"/>
      <c r="FL54" s="197"/>
      <c r="FM54" s="197"/>
      <c r="FN54" s="197"/>
      <c r="FO54" s="197"/>
      <c r="FP54" s="197"/>
      <c r="FQ54" s="197"/>
      <c r="FR54" s="197"/>
      <c r="FS54" s="197"/>
      <c r="FT54" s="197"/>
      <c r="FU54" s="197"/>
      <c r="FV54" s="197"/>
      <c r="FW54" s="197"/>
      <c r="FX54" s="197"/>
      <c r="FY54" s="197"/>
      <c r="FZ54" s="197"/>
      <c r="GA54" s="197"/>
      <c r="GB54" s="197"/>
      <c r="GC54" s="197"/>
      <c r="GD54" s="197"/>
      <c r="GE54" s="197"/>
      <c r="GF54" s="197"/>
      <c r="GG54" s="197"/>
      <c r="GH54" s="197"/>
      <c r="GI54" s="197"/>
      <c r="GJ54" s="197"/>
      <c r="GK54" s="197"/>
      <c r="GL54" s="197"/>
      <c r="GM54" s="197"/>
      <c r="GN54" s="197"/>
      <c r="GO54" s="197"/>
      <c r="GP54" s="197"/>
      <c r="GQ54" s="197"/>
      <c r="GR54" s="197"/>
      <c r="GS54" s="197"/>
      <c r="GT54" s="197"/>
      <c r="GU54" s="197"/>
      <c r="GV54" s="197"/>
      <c r="GW54" s="197"/>
      <c r="GX54" s="197"/>
      <c r="GY54" s="197"/>
      <c r="GZ54" s="197"/>
      <c r="HA54" s="197"/>
      <c r="HB54" s="197"/>
      <c r="HC54" s="197"/>
      <c r="HD54" s="197"/>
      <c r="HE54" s="197"/>
      <c r="HF54" s="197"/>
      <c r="HG54" s="197"/>
      <c r="HH54" s="197"/>
      <c r="HI54" s="197"/>
      <c r="HJ54" s="197"/>
      <c r="HK54" s="197"/>
      <c r="HL54" s="197"/>
      <c r="HM54" s="197"/>
      <c r="HN54" s="197"/>
      <c r="HO54" s="197"/>
      <c r="HP54" s="197"/>
      <c r="HQ54" s="197"/>
      <c r="HR54" s="197"/>
      <c r="HS54" s="197"/>
      <c r="HT54" s="197"/>
      <c r="HU54" s="197"/>
      <c r="HV54" s="197"/>
      <c r="HW54" s="197"/>
      <c r="HX54" s="197"/>
      <c r="HY54" s="197"/>
      <c r="HZ54" s="197"/>
      <c r="IA54" s="197"/>
      <c r="IB54" s="197"/>
      <c r="IC54" s="197"/>
      <c r="ID54" s="197"/>
      <c r="IE54" s="197"/>
      <c r="IF54" s="197"/>
      <c r="IG54" s="197"/>
      <c r="IH54" s="197"/>
      <c r="II54" s="197"/>
      <c r="IJ54" s="197"/>
      <c r="IK54" s="197"/>
      <c r="IL54" s="197"/>
      <c r="IM54" s="197"/>
      <c r="IN54" s="197"/>
      <c r="IO54" s="197"/>
      <c r="IP54" s="197"/>
      <c r="IQ54" s="197"/>
      <c r="IR54" s="197"/>
      <c r="IS54" s="197"/>
      <c r="IT54" s="197"/>
      <c r="IU54" s="197"/>
      <c r="IV54" s="197"/>
    </row>
    <row r="55" spans="1:256">
      <c r="B55" s="205"/>
      <c r="BE55" s="206"/>
      <c r="BF55" s="206"/>
      <c r="BG55" s="206"/>
      <c r="BH55" s="206"/>
      <c r="BI55" s="197"/>
      <c r="BJ55" s="197"/>
      <c r="BK55" s="197"/>
      <c r="BL55" s="197"/>
      <c r="BM55" s="197"/>
      <c r="BN55" s="197"/>
      <c r="BO55" s="197"/>
      <c r="BP55" s="197"/>
      <c r="BQ55" s="197"/>
      <c r="BR55" s="197"/>
      <c r="BS55" s="197"/>
      <c r="BT55" s="197"/>
      <c r="BU55" s="197"/>
      <c r="BV55" s="197"/>
      <c r="BW55" s="197"/>
      <c r="BX55" s="197"/>
      <c r="BY55" s="197"/>
      <c r="BZ55" s="197"/>
      <c r="CA55" s="197"/>
      <c r="CB55" s="197"/>
      <c r="CC55" s="197"/>
      <c r="CD55" s="197"/>
      <c r="CE55" s="197"/>
      <c r="CF55" s="197"/>
      <c r="CG55" s="197"/>
      <c r="CH55" s="197"/>
      <c r="CI55" s="197"/>
      <c r="CJ55" s="197"/>
      <c r="CK55" s="197"/>
      <c r="CL55" s="197"/>
      <c r="CM55" s="197"/>
      <c r="CN55" s="197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  <c r="ER55" s="197"/>
      <c r="ES55" s="197"/>
      <c r="ET55" s="197"/>
      <c r="EU55" s="197"/>
      <c r="EV55" s="197"/>
      <c r="EW55" s="197"/>
      <c r="EX55" s="197"/>
      <c r="EY55" s="197"/>
      <c r="EZ55" s="197"/>
      <c r="FA55" s="197"/>
      <c r="FB55" s="197"/>
      <c r="FC55" s="197"/>
      <c r="FD55" s="197"/>
      <c r="FE55" s="197"/>
      <c r="FF55" s="197"/>
      <c r="FG55" s="197"/>
      <c r="FH55" s="197"/>
      <c r="FI55" s="197"/>
      <c r="FJ55" s="197"/>
      <c r="FK55" s="197"/>
      <c r="FL55" s="197"/>
      <c r="FM55" s="197"/>
      <c r="FN55" s="197"/>
      <c r="FO55" s="197"/>
      <c r="FP55" s="197"/>
      <c r="FQ55" s="197"/>
      <c r="FR55" s="197"/>
      <c r="FS55" s="197"/>
      <c r="FT55" s="197"/>
      <c r="FU55" s="197"/>
      <c r="FV55" s="197"/>
      <c r="FW55" s="197"/>
      <c r="FX55" s="197"/>
      <c r="FY55" s="197"/>
      <c r="FZ55" s="197"/>
      <c r="GA55" s="197"/>
      <c r="GB55" s="197"/>
      <c r="GC55" s="197"/>
      <c r="GD55" s="197"/>
      <c r="GE55" s="197"/>
      <c r="GF55" s="197"/>
      <c r="GG55" s="197"/>
      <c r="GH55" s="197"/>
      <c r="GI55" s="197"/>
      <c r="GJ55" s="197"/>
      <c r="GK55" s="197"/>
      <c r="GL55" s="197"/>
      <c r="GM55" s="197"/>
      <c r="GN55" s="197"/>
      <c r="GO55" s="197"/>
      <c r="GP55" s="197"/>
      <c r="GQ55" s="197"/>
      <c r="GR55" s="197"/>
      <c r="GS55" s="197"/>
      <c r="GT55" s="197"/>
      <c r="GU55" s="197"/>
      <c r="GV55" s="197"/>
      <c r="GW55" s="197"/>
      <c r="GX55" s="197"/>
      <c r="GY55" s="197"/>
      <c r="GZ55" s="197"/>
      <c r="HA55" s="197"/>
      <c r="HB55" s="197"/>
      <c r="HC55" s="197"/>
      <c r="HD55" s="197"/>
      <c r="HE55" s="197"/>
      <c r="HF55" s="197"/>
      <c r="HG55" s="197"/>
      <c r="HH55" s="197"/>
      <c r="HI55" s="197"/>
      <c r="HJ55" s="197"/>
      <c r="HK55" s="197"/>
      <c r="HL55" s="197"/>
      <c r="HM55" s="197"/>
      <c r="HN55" s="197"/>
      <c r="HO55" s="197"/>
      <c r="HP55" s="197"/>
      <c r="HQ55" s="197"/>
      <c r="HR55" s="197"/>
      <c r="HS55" s="197"/>
      <c r="HT55" s="197"/>
      <c r="HU55" s="197"/>
      <c r="HV55" s="197"/>
      <c r="HW55" s="197"/>
      <c r="HX55" s="197"/>
      <c r="HY55" s="197"/>
      <c r="HZ55" s="197"/>
      <c r="IA55" s="197"/>
      <c r="IB55" s="197"/>
      <c r="IC55" s="197"/>
      <c r="ID55" s="197"/>
      <c r="IE55" s="197"/>
      <c r="IF55" s="197"/>
      <c r="IG55" s="197"/>
      <c r="IH55" s="197"/>
      <c r="II55" s="197"/>
      <c r="IJ55" s="197"/>
      <c r="IK55" s="197"/>
      <c r="IL55" s="197"/>
      <c r="IM55" s="197"/>
      <c r="IN55" s="197"/>
      <c r="IO55" s="197"/>
      <c r="IP55" s="197"/>
      <c r="IQ55" s="197"/>
      <c r="IR55" s="197"/>
      <c r="IS55" s="197"/>
      <c r="IT55" s="197"/>
      <c r="IU55" s="197"/>
      <c r="IV55" s="197"/>
    </row>
    <row r="56" spans="1:256">
      <c r="B56" s="205"/>
      <c r="BE56" s="206"/>
      <c r="BF56" s="206"/>
      <c r="BG56" s="206"/>
      <c r="BH56" s="206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197"/>
      <c r="BV56" s="197"/>
      <c r="BW56" s="197"/>
      <c r="BX56" s="197"/>
      <c r="BY56" s="197"/>
      <c r="BZ56" s="197"/>
      <c r="CA56" s="197"/>
      <c r="CB56" s="197"/>
      <c r="CC56" s="197"/>
      <c r="CD56" s="197"/>
      <c r="CE56" s="197"/>
      <c r="CF56" s="197"/>
      <c r="CG56" s="197"/>
      <c r="CH56" s="197"/>
      <c r="CI56" s="197"/>
      <c r="CJ56" s="197"/>
      <c r="CK56" s="197"/>
      <c r="CL56" s="197"/>
      <c r="CM56" s="197"/>
      <c r="CN56" s="197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  <c r="ER56" s="197"/>
      <c r="ES56" s="197"/>
      <c r="ET56" s="197"/>
      <c r="EU56" s="197"/>
      <c r="EV56" s="197"/>
      <c r="EW56" s="197"/>
      <c r="EX56" s="197"/>
      <c r="EY56" s="197"/>
      <c r="EZ56" s="197"/>
      <c r="FA56" s="197"/>
      <c r="FB56" s="197"/>
      <c r="FC56" s="197"/>
      <c r="FD56" s="197"/>
      <c r="FE56" s="197"/>
      <c r="FF56" s="197"/>
      <c r="FG56" s="197"/>
      <c r="FH56" s="197"/>
      <c r="FI56" s="197"/>
      <c r="FJ56" s="197"/>
      <c r="FK56" s="197"/>
      <c r="FL56" s="197"/>
      <c r="FM56" s="197"/>
      <c r="FN56" s="197"/>
      <c r="FO56" s="197"/>
      <c r="FP56" s="197"/>
      <c r="FQ56" s="197"/>
      <c r="FR56" s="197"/>
      <c r="FS56" s="197"/>
      <c r="FT56" s="197"/>
      <c r="FU56" s="197"/>
      <c r="FV56" s="197"/>
      <c r="FW56" s="197"/>
      <c r="FX56" s="197"/>
      <c r="FY56" s="197"/>
      <c r="FZ56" s="197"/>
      <c r="GA56" s="197"/>
      <c r="GB56" s="197"/>
      <c r="GC56" s="197"/>
      <c r="GD56" s="197"/>
      <c r="GE56" s="197"/>
      <c r="GF56" s="197"/>
      <c r="GG56" s="197"/>
      <c r="GH56" s="197"/>
      <c r="GI56" s="197"/>
      <c r="GJ56" s="197"/>
      <c r="GK56" s="197"/>
      <c r="GL56" s="197"/>
      <c r="GM56" s="197"/>
      <c r="GN56" s="197"/>
      <c r="GO56" s="197"/>
      <c r="GP56" s="197"/>
      <c r="GQ56" s="197"/>
      <c r="GR56" s="197"/>
      <c r="GS56" s="197"/>
      <c r="GT56" s="197"/>
      <c r="GU56" s="197"/>
      <c r="GV56" s="197"/>
      <c r="GW56" s="197"/>
      <c r="GX56" s="197"/>
      <c r="GY56" s="197"/>
      <c r="GZ56" s="197"/>
      <c r="HA56" s="197"/>
      <c r="HB56" s="197"/>
      <c r="HC56" s="197"/>
      <c r="HD56" s="197"/>
      <c r="HE56" s="197"/>
      <c r="HF56" s="197"/>
      <c r="HG56" s="197"/>
      <c r="HH56" s="197"/>
      <c r="HI56" s="197"/>
      <c r="HJ56" s="197"/>
      <c r="HK56" s="197"/>
      <c r="HL56" s="197"/>
      <c r="HM56" s="197"/>
      <c r="HN56" s="197"/>
      <c r="HO56" s="197"/>
      <c r="HP56" s="197"/>
      <c r="HQ56" s="197"/>
      <c r="HR56" s="197"/>
      <c r="HS56" s="197"/>
      <c r="HT56" s="197"/>
      <c r="HU56" s="197"/>
      <c r="HV56" s="197"/>
      <c r="HW56" s="197"/>
      <c r="HX56" s="197"/>
      <c r="HY56" s="197"/>
      <c r="HZ56" s="197"/>
      <c r="IA56" s="197"/>
      <c r="IB56" s="197"/>
      <c r="IC56" s="197"/>
      <c r="ID56" s="197"/>
      <c r="IE56" s="197"/>
      <c r="IF56" s="197"/>
      <c r="IG56" s="197"/>
      <c r="IH56" s="197"/>
      <c r="II56" s="197"/>
      <c r="IJ56" s="197"/>
      <c r="IK56" s="197"/>
      <c r="IL56" s="197"/>
      <c r="IM56" s="197"/>
      <c r="IN56" s="197"/>
      <c r="IO56" s="197"/>
      <c r="IP56" s="197"/>
      <c r="IQ56" s="197"/>
      <c r="IR56" s="197"/>
      <c r="IS56" s="197"/>
      <c r="IT56" s="197"/>
      <c r="IU56" s="197"/>
      <c r="IV56" s="197"/>
    </row>
    <row r="57" spans="1:256">
      <c r="B57" s="205"/>
      <c r="BE57" s="206"/>
      <c r="BF57" s="206"/>
      <c r="BG57" s="206"/>
      <c r="BH57" s="206"/>
      <c r="BI57" s="197"/>
      <c r="BJ57" s="197"/>
      <c r="BK57" s="197"/>
      <c r="BL57" s="197"/>
      <c r="BM57" s="197"/>
      <c r="BN57" s="197"/>
      <c r="BO57" s="197"/>
      <c r="BP57" s="197"/>
      <c r="BQ57" s="197"/>
      <c r="BR57" s="197"/>
      <c r="BS57" s="197"/>
      <c r="BT57" s="197"/>
      <c r="BU57" s="197"/>
      <c r="BV57" s="197"/>
      <c r="BW57" s="197"/>
      <c r="BX57" s="197"/>
      <c r="BY57" s="197"/>
      <c r="BZ57" s="197"/>
      <c r="CA57" s="197"/>
      <c r="CB57" s="197"/>
      <c r="CC57" s="197"/>
      <c r="CD57" s="197"/>
      <c r="CE57" s="197"/>
      <c r="CF57" s="197"/>
      <c r="CG57" s="197"/>
      <c r="CH57" s="197"/>
      <c r="CI57" s="197"/>
      <c r="CJ57" s="197"/>
      <c r="CK57" s="197"/>
      <c r="CL57" s="197"/>
      <c r="CM57" s="197"/>
      <c r="CN57" s="197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  <c r="EN57" s="197"/>
      <c r="EO57" s="197"/>
      <c r="EP57" s="197"/>
      <c r="EQ57" s="197"/>
      <c r="ER57" s="197"/>
      <c r="ES57" s="197"/>
      <c r="ET57" s="197"/>
      <c r="EU57" s="197"/>
      <c r="EV57" s="197"/>
      <c r="EW57" s="197"/>
      <c r="EX57" s="197"/>
      <c r="EY57" s="197"/>
      <c r="EZ57" s="197"/>
      <c r="FA57" s="197"/>
      <c r="FB57" s="197"/>
      <c r="FC57" s="197"/>
      <c r="FD57" s="197"/>
      <c r="FE57" s="197"/>
      <c r="FF57" s="197"/>
      <c r="FG57" s="197"/>
      <c r="FH57" s="197"/>
      <c r="FI57" s="197"/>
      <c r="FJ57" s="197"/>
      <c r="FK57" s="197"/>
      <c r="FL57" s="197"/>
      <c r="FM57" s="197"/>
      <c r="FN57" s="197"/>
      <c r="FO57" s="197"/>
      <c r="FP57" s="197"/>
      <c r="FQ57" s="197"/>
      <c r="FR57" s="197"/>
      <c r="FS57" s="197"/>
      <c r="FT57" s="197"/>
      <c r="FU57" s="197"/>
      <c r="FV57" s="197"/>
      <c r="FW57" s="197"/>
      <c r="FX57" s="197"/>
      <c r="FY57" s="197"/>
      <c r="FZ57" s="197"/>
      <c r="GA57" s="197"/>
      <c r="GB57" s="197"/>
      <c r="GC57" s="197"/>
      <c r="GD57" s="197"/>
      <c r="GE57" s="197"/>
      <c r="GF57" s="197"/>
      <c r="GG57" s="197"/>
      <c r="GH57" s="197"/>
      <c r="GI57" s="197"/>
      <c r="GJ57" s="197"/>
      <c r="GK57" s="197"/>
      <c r="GL57" s="197"/>
      <c r="GM57" s="197"/>
      <c r="GN57" s="197"/>
      <c r="GO57" s="197"/>
      <c r="GP57" s="197"/>
      <c r="GQ57" s="197"/>
      <c r="GR57" s="197"/>
      <c r="GS57" s="197"/>
      <c r="GT57" s="197"/>
      <c r="GU57" s="197"/>
      <c r="GV57" s="197"/>
      <c r="GW57" s="197"/>
      <c r="GX57" s="197"/>
      <c r="GY57" s="197"/>
      <c r="GZ57" s="197"/>
      <c r="HA57" s="197"/>
      <c r="HB57" s="197"/>
      <c r="HC57" s="197"/>
      <c r="HD57" s="197"/>
      <c r="HE57" s="197"/>
      <c r="HF57" s="197"/>
      <c r="HG57" s="197"/>
      <c r="HH57" s="197"/>
      <c r="HI57" s="197"/>
      <c r="HJ57" s="197"/>
      <c r="HK57" s="197"/>
      <c r="HL57" s="197"/>
      <c r="HM57" s="197"/>
      <c r="HN57" s="197"/>
      <c r="HO57" s="197"/>
      <c r="HP57" s="197"/>
      <c r="HQ57" s="197"/>
      <c r="HR57" s="197"/>
      <c r="HS57" s="197"/>
      <c r="HT57" s="197"/>
      <c r="HU57" s="197"/>
      <c r="HV57" s="197"/>
      <c r="HW57" s="197"/>
      <c r="HX57" s="197"/>
      <c r="HY57" s="197"/>
      <c r="HZ57" s="197"/>
      <c r="IA57" s="197"/>
      <c r="IB57" s="197"/>
      <c r="IC57" s="197"/>
      <c r="ID57" s="197"/>
      <c r="IE57" s="197"/>
      <c r="IF57" s="197"/>
      <c r="IG57" s="197"/>
      <c r="IH57" s="197"/>
      <c r="II57" s="197"/>
      <c r="IJ57" s="197"/>
      <c r="IK57" s="197"/>
      <c r="IL57" s="197"/>
      <c r="IM57" s="197"/>
      <c r="IN57" s="197"/>
      <c r="IO57" s="197"/>
      <c r="IP57" s="197"/>
      <c r="IQ57" s="197"/>
      <c r="IR57" s="197"/>
      <c r="IS57" s="197"/>
      <c r="IT57" s="197"/>
      <c r="IU57" s="197"/>
      <c r="IV57" s="197"/>
    </row>
    <row r="58" spans="1:256">
      <c r="B58" s="205"/>
      <c r="BE58" s="206"/>
      <c r="BF58" s="206"/>
      <c r="BG58" s="206"/>
      <c r="BH58" s="206"/>
      <c r="BI58" s="197"/>
      <c r="BJ58" s="197"/>
      <c r="BK58" s="197"/>
      <c r="BL58" s="197"/>
      <c r="BM58" s="197"/>
      <c r="BN58" s="197"/>
      <c r="BO58" s="197"/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  <c r="EN58" s="197"/>
      <c r="EO58" s="197"/>
      <c r="EP58" s="197"/>
      <c r="EQ58" s="197"/>
      <c r="ER58" s="197"/>
      <c r="ES58" s="197"/>
      <c r="ET58" s="197"/>
      <c r="EU58" s="197"/>
      <c r="EV58" s="197"/>
      <c r="EW58" s="197"/>
      <c r="EX58" s="197"/>
      <c r="EY58" s="197"/>
      <c r="EZ58" s="197"/>
      <c r="FA58" s="197"/>
      <c r="FB58" s="197"/>
      <c r="FC58" s="197"/>
      <c r="FD58" s="197"/>
      <c r="FE58" s="197"/>
      <c r="FF58" s="197"/>
      <c r="FG58" s="197"/>
      <c r="FH58" s="197"/>
      <c r="FI58" s="197"/>
      <c r="FJ58" s="197"/>
      <c r="FK58" s="197"/>
      <c r="FL58" s="197"/>
      <c r="FM58" s="197"/>
      <c r="FN58" s="197"/>
      <c r="FO58" s="197"/>
      <c r="FP58" s="197"/>
      <c r="FQ58" s="197"/>
      <c r="FR58" s="197"/>
      <c r="FS58" s="197"/>
      <c r="FT58" s="197"/>
      <c r="FU58" s="197"/>
      <c r="FV58" s="197"/>
      <c r="FW58" s="197"/>
      <c r="FX58" s="197"/>
      <c r="FY58" s="197"/>
      <c r="FZ58" s="197"/>
      <c r="GA58" s="197"/>
      <c r="GB58" s="197"/>
      <c r="GC58" s="197"/>
      <c r="GD58" s="197"/>
      <c r="GE58" s="197"/>
      <c r="GF58" s="197"/>
      <c r="GG58" s="197"/>
      <c r="GH58" s="197"/>
      <c r="GI58" s="197"/>
      <c r="GJ58" s="197"/>
      <c r="GK58" s="197"/>
      <c r="GL58" s="197"/>
      <c r="GM58" s="197"/>
      <c r="GN58" s="197"/>
      <c r="GO58" s="197"/>
      <c r="GP58" s="197"/>
      <c r="GQ58" s="197"/>
      <c r="GR58" s="197"/>
      <c r="GS58" s="197"/>
      <c r="GT58" s="197"/>
      <c r="GU58" s="197"/>
      <c r="GV58" s="197"/>
      <c r="GW58" s="197"/>
      <c r="GX58" s="197"/>
      <c r="GY58" s="197"/>
      <c r="GZ58" s="197"/>
      <c r="HA58" s="197"/>
      <c r="HB58" s="197"/>
      <c r="HC58" s="197"/>
      <c r="HD58" s="197"/>
      <c r="HE58" s="197"/>
      <c r="HF58" s="197"/>
      <c r="HG58" s="197"/>
      <c r="HH58" s="197"/>
      <c r="HI58" s="197"/>
      <c r="HJ58" s="197"/>
      <c r="HK58" s="197"/>
      <c r="HL58" s="197"/>
      <c r="HM58" s="197"/>
      <c r="HN58" s="197"/>
      <c r="HO58" s="197"/>
      <c r="HP58" s="197"/>
      <c r="HQ58" s="197"/>
      <c r="HR58" s="197"/>
      <c r="HS58" s="197"/>
      <c r="HT58" s="197"/>
      <c r="HU58" s="197"/>
      <c r="HV58" s="197"/>
      <c r="HW58" s="197"/>
      <c r="HX58" s="197"/>
      <c r="HY58" s="197"/>
      <c r="HZ58" s="197"/>
      <c r="IA58" s="197"/>
      <c r="IB58" s="197"/>
      <c r="IC58" s="197"/>
      <c r="ID58" s="197"/>
      <c r="IE58" s="197"/>
      <c r="IF58" s="197"/>
      <c r="IG58" s="197"/>
      <c r="IH58" s="197"/>
      <c r="II58" s="197"/>
      <c r="IJ58" s="197"/>
      <c r="IK58" s="197"/>
      <c r="IL58" s="197"/>
      <c r="IM58" s="197"/>
      <c r="IN58" s="197"/>
      <c r="IO58" s="197"/>
      <c r="IP58" s="197"/>
      <c r="IQ58" s="197"/>
      <c r="IR58" s="197"/>
      <c r="IS58" s="197"/>
      <c r="IT58" s="197"/>
      <c r="IU58" s="197"/>
      <c r="IV58" s="197"/>
    </row>
    <row r="59" spans="1:256">
      <c r="B59" s="205"/>
      <c r="C59" s="205"/>
      <c r="D59" s="282"/>
      <c r="F59" s="282"/>
      <c r="H59" s="282"/>
      <c r="BE59" s="206"/>
      <c r="BF59" s="206"/>
      <c r="BG59" s="206"/>
      <c r="BH59" s="206"/>
      <c r="BI59" s="197"/>
      <c r="BJ59" s="197"/>
      <c r="BK59" s="197"/>
      <c r="BL59" s="197"/>
      <c r="BM59" s="197"/>
      <c r="BN59" s="197"/>
      <c r="BO59" s="197"/>
      <c r="BP59" s="197"/>
      <c r="BQ59" s="197"/>
      <c r="BR59" s="197"/>
      <c r="BS59" s="197"/>
      <c r="BT59" s="197"/>
      <c r="BU59" s="197"/>
      <c r="BV59" s="197"/>
      <c r="BW59" s="197"/>
      <c r="BX59" s="197"/>
      <c r="BY59" s="197"/>
      <c r="BZ59" s="197"/>
      <c r="CA59" s="197"/>
      <c r="CB59" s="197"/>
      <c r="CC59" s="197"/>
      <c r="CD59" s="197"/>
      <c r="CE59" s="197"/>
      <c r="CF59" s="197"/>
      <c r="CG59" s="197"/>
      <c r="CH59" s="197"/>
      <c r="CI59" s="197"/>
      <c r="CJ59" s="197"/>
      <c r="CK59" s="197"/>
      <c r="CL59" s="197"/>
      <c r="CM59" s="197"/>
      <c r="CN59" s="197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  <c r="EN59" s="197"/>
      <c r="EO59" s="197"/>
      <c r="EP59" s="197"/>
      <c r="EQ59" s="197"/>
      <c r="ER59" s="197"/>
      <c r="ES59" s="197"/>
      <c r="ET59" s="197"/>
      <c r="EU59" s="197"/>
      <c r="EV59" s="197"/>
      <c r="EW59" s="197"/>
      <c r="EX59" s="197"/>
      <c r="EY59" s="197"/>
      <c r="EZ59" s="197"/>
      <c r="FA59" s="197"/>
      <c r="FB59" s="197"/>
      <c r="FC59" s="197"/>
      <c r="FD59" s="197"/>
      <c r="FE59" s="197"/>
      <c r="FF59" s="197"/>
      <c r="FG59" s="197"/>
      <c r="FH59" s="197"/>
      <c r="FI59" s="197"/>
      <c r="FJ59" s="197"/>
      <c r="FK59" s="197"/>
      <c r="FL59" s="197"/>
      <c r="FM59" s="197"/>
      <c r="FN59" s="197"/>
      <c r="FO59" s="197"/>
      <c r="FP59" s="197"/>
      <c r="FQ59" s="197"/>
      <c r="FR59" s="197"/>
      <c r="FS59" s="197"/>
      <c r="FT59" s="197"/>
      <c r="FU59" s="197"/>
      <c r="FV59" s="197"/>
      <c r="FW59" s="197"/>
      <c r="FX59" s="197"/>
      <c r="FY59" s="197"/>
      <c r="FZ59" s="197"/>
      <c r="GA59" s="197"/>
      <c r="GB59" s="197"/>
      <c r="GC59" s="197"/>
      <c r="GD59" s="197"/>
      <c r="GE59" s="197"/>
      <c r="GF59" s="197"/>
      <c r="GG59" s="197"/>
      <c r="GH59" s="197"/>
      <c r="GI59" s="197"/>
      <c r="GJ59" s="197"/>
      <c r="GK59" s="197"/>
      <c r="GL59" s="197"/>
      <c r="GM59" s="197"/>
      <c r="GN59" s="197"/>
      <c r="GO59" s="197"/>
      <c r="GP59" s="197"/>
      <c r="GQ59" s="197"/>
      <c r="GR59" s="197"/>
      <c r="GS59" s="197"/>
      <c r="GT59" s="197"/>
      <c r="GU59" s="197"/>
      <c r="GV59" s="197"/>
      <c r="GW59" s="197"/>
      <c r="GX59" s="197"/>
      <c r="GY59" s="197"/>
      <c r="GZ59" s="197"/>
      <c r="HA59" s="197"/>
      <c r="HB59" s="197"/>
      <c r="HC59" s="197"/>
      <c r="HD59" s="197"/>
      <c r="HE59" s="197"/>
      <c r="HF59" s="197"/>
      <c r="HG59" s="197"/>
      <c r="HH59" s="197"/>
      <c r="HI59" s="197"/>
      <c r="HJ59" s="197"/>
      <c r="HK59" s="197"/>
      <c r="HL59" s="197"/>
      <c r="HM59" s="197"/>
      <c r="HN59" s="197"/>
      <c r="HO59" s="197"/>
      <c r="HP59" s="197"/>
      <c r="HQ59" s="197"/>
      <c r="HR59" s="197"/>
      <c r="HS59" s="197"/>
      <c r="HT59" s="197"/>
      <c r="HU59" s="197"/>
      <c r="HV59" s="197"/>
      <c r="HW59" s="197"/>
      <c r="HX59" s="197"/>
      <c r="HY59" s="197"/>
      <c r="HZ59" s="197"/>
      <c r="IA59" s="197"/>
      <c r="IB59" s="197"/>
      <c r="IC59" s="197"/>
      <c r="ID59" s="197"/>
      <c r="IE59" s="197"/>
      <c r="IF59" s="197"/>
      <c r="IG59" s="197"/>
      <c r="IH59" s="197"/>
      <c r="II59" s="197"/>
      <c r="IJ59" s="197"/>
      <c r="IK59" s="197"/>
      <c r="IL59" s="197"/>
      <c r="IM59" s="197"/>
      <c r="IN59" s="197"/>
      <c r="IO59" s="197"/>
      <c r="IP59" s="197"/>
      <c r="IQ59" s="197"/>
      <c r="IR59" s="197"/>
      <c r="IS59" s="197"/>
      <c r="IT59" s="197"/>
      <c r="IU59" s="197"/>
      <c r="IV59" s="197"/>
    </row>
    <row r="60" spans="1:256">
      <c r="B60" s="205"/>
      <c r="F60" s="236"/>
      <c r="H60" s="236"/>
      <c r="BE60" s="206"/>
      <c r="BF60" s="206"/>
      <c r="BG60" s="206"/>
      <c r="BH60" s="206"/>
      <c r="BI60" s="197"/>
      <c r="BJ60" s="197"/>
      <c r="BK60" s="197"/>
      <c r="BL60" s="197"/>
      <c r="BM60" s="197"/>
      <c r="BN60" s="197"/>
      <c r="BO60" s="197"/>
      <c r="BP60" s="197"/>
      <c r="BQ60" s="197"/>
      <c r="BR60" s="197"/>
      <c r="BS60" s="197"/>
      <c r="BT60" s="197"/>
      <c r="BU60" s="197"/>
      <c r="BV60" s="197"/>
      <c r="BW60" s="197"/>
      <c r="BX60" s="197"/>
      <c r="BY60" s="197"/>
      <c r="BZ60" s="197"/>
      <c r="CA60" s="197"/>
      <c r="CB60" s="197"/>
      <c r="CC60" s="197"/>
      <c r="CD60" s="197"/>
      <c r="CE60" s="197"/>
      <c r="CF60" s="197"/>
      <c r="CG60" s="197"/>
      <c r="CH60" s="197"/>
      <c r="CI60" s="197"/>
      <c r="CJ60" s="197"/>
      <c r="CK60" s="197"/>
      <c r="CL60" s="197"/>
      <c r="CM60" s="197"/>
      <c r="CN60" s="197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  <c r="EN60" s="197"/>
      <c r="EO60" s="197"/>
      <c r="EP60" s="197"/>
      <c r="EQ60" s="197"/>
      <c r="ER60" s="197"/>
      <c r="ES60" s="197"/>
      <c r="ET60" s="197"/>
      <c r="EU60" s="197"/>
      <c r="EV60" s="197"/>
      <c r="EW60" s="197"/>
      <c r="EX60" s="197"/>
      <c r="EY60" s="197"/>
      <c r="EZ60" s="197"/>
      <c r="FA60" s="197"/>
      <c r="FB60" s="197"/>
      <c r="FC60" s="197"/>
      <c r="FD60" s="197"/>
      <c r="FE60" s="197"/>
      <c r="FF60" s="197"/>
      <c r="FG60" s="197"/>
      <c r="FH60" s="197"/>
      <c r="FI60" s="197"/>
      <c r="FJ60" s="197"/>
      <c r="FK60" s="197"/>
      <c r="FL60" s="197"/>
      <c r="FM60" s="197"/>
      <c r="FN60" s="197"/>
      <c r="FO60" s="197"/>
      <c r="FP60" s="197"/>
      <c r="FQ60" s="197"/>
      <c r="FR60" s="197"/>
      <c r="FS60" s="197"/>
      <c r="FT60" s="197"/>
      <c r="FU60" s="197"/>
      <c r="FV60" s="197"/>
      <c r="FW60" s="197"/>
      <c r="FX60" s="197"/>
      <c r="FY60" s="197"/>
      <c r="FZ60" s="197"/>
      <c r="GA60" s="197"/>
      <c r="GB60" s="197"/>
      <c r="GC60" s="197"/>
      <c r="GD60" s="197"/>
      <c r="GE60" s="197"/>
      <c r="GF60" s="197"/>
      <c r="GG60" s="197"/>
      <c r="GH60" s="197"/>
      <c r="GI60" s="197"/>
      <c r="GJ60" s="197"/>
      <c r="GK60" s="197"/>
      <c r="GL60" s="197"/>
      <c r="GM60" s="197"/>
      <c r="GN60" s="197"/>
      <c r="GO60" s="197"/>
      <c r="GP60" s="197"/>
      <c r="GQ60" s="197"/>
      <c r="GR60" s="197"/>
      <c r="GS60" s="197"/>
      <c r="GT60" s="197"/>
      <c r="GU60" s="197"/>
      <c r="GV60" s="197"/>
      <c r="GW60" s="197"/>
      <c r="GX60" s="197"/>
      <c r="GY60" s="197"/>
      <c r="GZ60" s="197"/>
      <c r="HA60" s="197"/>
      <c r="HB60" s="197"/>
      <c r="HC60" s="197"/>
      <c r="HD60" s="197"/>
      <c r="HE60" s="197"/>
      <c r="HF60" s="197"/>
      <c r="HG60" s="197"/>
      <c r="HH60" s="197"/>
      <c r="HI60" s="197"/>
      <c r="HJ60" s="197"/>
      <c r="HK60" s="197"/>
      <c r="HL60" s="197"/>
      <c r="HM60" s="197"/>
      <c r="HN60" s="197"/>
      <c r="HO60" s="197"/>
      <c r="HP60" s="197"/>
      <c r="HQ60" s="197"/>
      <c r="HR60" s="197"/>
      <c r="HS60" s="197"/>
      <c r="HT60" s="197"/>
      <c r="HU60" s="197"/>
      <c r="HV60" s="197"/>
      <c r="HW60" s="197"/>
      <c r="HX60" s="197"/>
      <c r="HY60" s="197"/>
      <c r="HZ60" s="197"/>
      <c r="IA60" s="197"/>
      <c r="IB60" s="197"/>
      <c r="IC60" s="197"/>
      <c r="ID60" s="197"/>
      <c r="IE60" s="197"/>
      <c r="IF60" s="197"/>
      <c r="IG60" s="197"/>
      <c r="IH60" s="197"/>
      <c r="II60" s="197"/>
      <c r="IJ60" s="197"/>
      <c r="IK60" s="197"/>
      <c r="IL60" s="197"/>
      <c r="IM60" s="197"/>
      <c r="IN60" s="197"/>
      <c r="IO60" s="197"/>
      <c r="IP60" s="197"/>
      <c r="IQ60" s="197"/>
      <c r="IR60" s="197"/>
      <c r="IS60" s="197"/>
      <c r="IT60" s="197"/>
      <c r="IU60" s="197"/>
      <c r="IV60" s="197"/>
    </row>
    <row r="61" spans="1:256">
      <c r="B61" s="205"/>
      <c r="D61" s="282"/>
      <c r="F61" s="282"/>
      <c r="H61" s="282"/>
      <c r="J61" s="282"/>
      <c r="BE61" s="206"/>
      <c r="BF61" s="206"/>
      <c r="BG61" s="206"/>
      <c r="BH61" s="206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197"/>
      <c r="BV61" s="197"/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  <c r="ER61" s="197"/>
      <c r="ES61" s="197"/>
      <c r="ET61" s="197"/>
      <c r="EU61" s="197"/>
      <c r="EV61" s="197"/>
      <c r="EW61" s="197"/>
      <c r="EX61" s="197"/>
      <c r="EY61" s="197"/>
      <c r="EZ61" s="197"/>
      <c r="FA61" s="197"/>
      <c r="FB61" s="197"/>
      <c r="FC61" s="197"/>
      <c r="FD61" s="197"/>
      <c r="FE61" s="197"/>
      <c r="FF61" s="197"/>
      <c r="FG61" s="197"/>
      <c r="FH61" s="197"/>
      <c r="FI61" s="197"/>
      <c r="FJ61" s="197"/>
      <c r="FK61" s="197"/>
      <c r="FL61" s="197"/>
      <c r="FM61" s="197"/>
      <c r="FN61" s="197"/>
      <c r="FO61" s="197"/>
      <c r="FP61" s="197"/>
      <c r="FQ61" s="197"/>
      <c r="FR61" s="197"/>
      <c r="FS61" s="197"/>
      <c r="FT61" s="197"/>
      <c r="FU61" s="197"/>
      <c r="FV61" s="197"/>
      <c r="FW61" s="197"/>
      <c r="FX61" s="197"/>
      <c r="FY61" s="197"/>
      <c r="FZ61" s="197"/>
      <c r="GA61" s="197"/>
      <c r="GB61" s="197"/>
      <c r="GC61" s="197"/>
      <c r="GD61" s="197"/>
      <c r="GE61" s="197"/>
      <c r="GF61" s="197"/>
      <c r="GG61" s="197"/>
      <c r="GH61" s="197"/>
      <c r="GI61" s="197"/>
      <c r="GJ61" s="197"/>
      <c r="GK61" s="197"/>
      <c r="GL61" s="197"/>
      <c r="GM61" s="197"/>
      <c r="GN61" s="197"/>
      <c r="GO61" s="197"/>
      <c r="GP61" s="197"/>
      <c r="GQ61" s="197"/>
      <c r="GR61" s="197"/>
      <c r="GS61" s="197"/>
      <c r="GT61" s="197"/>
      <c r="GU61" s="197"/>
      <c r="GV61" s="197"/>
      <c r="GW61" s="197"/>
      <c r="GX61" s="197"/>
      <c r="GY61" s="197"/>
      <c r="GZ61" s="197"/>
      <c r="HA61" s="197"/>
      <c r="HB61" s="197"/>
      <c r="HC61" s="197"/>
      <c r="HD61" s="197"/>
      <c r="HE61" s="197"/>
      <c r="HF61" s="197"/>
      <c r="HG61" s="197"/>
      <c r="HH61" s="197"/>
      <c r="HI61" s="197"/>
      <c r="HJ61" s="197"/>
      <c r="HK61" s="197"/>
      <c r="HL61" s="197"/>
      <c r="HM61" s="197"/>
      <c r="HN61" s="197"/>
      <c r="HO61" s="197"/>
      <c r="HP61" s="197"/>
      <c r="HQ61" s="197"/>
      <c r="HR61" s="197"/>
      <c r="HS61" s="197"/>
      <c r="HT61" s="197"/>
      <c r="HU61" s="197"/>
      <c r="HV61" s="197"/>
      <c r="HW61" s="197"/>
      <c r="HX61" s="197"/>
      <c r="HY61" s="197"/>
      <c r="HZ61" s="197"/>
      <c r="IA61" s="197"/>
      <c r="IB61" s="197"/>
      <c r="IC61" s="197"/>
      <c r="ID61" s="197"/>
      <c r="IE61" s="197"/>
      <c r="IF61" s="197"/>
      <c r="IG61" s="197"/>
      <c r="IH61" s="197"/>
      <c r="II61" s="197"/>
      <c r="IJ61" s="197"/>
      <c r="IK61" s="197"/>
      <c r="IL61" s="197"/>
      <c r="IM61" s="197"/>
      <c r="IN61" s="197"/>
      <c r="IO61" s="197"/>
      <c r="IP61" s="197"/>
      <c r="IQ61" s="197"/>
      <c r="IR61" s="197"/>
      <c r="IS61" s="197"/>
      <c r="IT61" s="197"/>
      <c r="IU61" s="197"/>
      <c r="IV61" s="197"/>
    </row>
    <row r="62" spans="1:256">
      <c r="B62" s="205"/>
      <c r="F62" s="221"/>
      <c r="H62" s="221"/>
      <c r="J62" s="221"/>
      <c r="BE62" s="206"/>
      <c r="BF62" s="206"/>
      <c r="BG62" s="206"/>
      <c r="BH62" s="206"/>
      <c r="BI62" s="197"/>
      <c r="BJ62" s="197"/>
      <c r="BK62" s="197"/>
      <c r="BL62" s="197"/>
      <c r="BM62" s="197"/>
      <c r="BN62" s="197"/>
      <c r="BO62" s="197"/>
      <c r="BP62" s="197"/>
      <c r="BQ62" s="197"/>
      <c r="BR62" s="197"/>
      <c r="BS62" s="197"/>
      <c r="BT62" s="197"/>
      <c r="BU62" s="197"/>
      <c r="BV62" s="197"/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  <c r="ER62" s="197"/>
      <c r="ES62" s="197"/>
      <c r="ET62" s="197"/>
      <c r="EU62" s="197"/>
      <c r="EV62" s="197"/>
      <c r="EW62" s="197"/>
      <c r="EX62" s="197"/>
      <c r="EY62" s="197"/>
      <c r="EZ62" s="197"/>
      <c r="FA62" s="197"/>
      <c r="FB62" s="197"/>
      <c r="FC62" s="197"/>
      <c r="FD62" s="197"/>
      <c r="FE62" s="197"/>
      <c r="FF62" s="197"/>
      <c r="FG62" s="197"/>
      <c r="FH62" s="197"/>
      <c r="FI62" s="197"/>
      <c r="FJ62" s="197"/>
      <c r="FK62" s="197"/>
      <c r="FL62" s="197"/>
      <c r="FM62" s="197"/>
      <c r="FN62" s="197"/>
      <c r="FO62" s="197"/>
      <c r="FP62" s="197"/>
      <c r="FQ62" s="197"/>
      <c r="FR62" s="197"/>
      <c r="FS62" s="197"/>
      <c r="FT62" s="197"/>
      <c r="FU62" s="197"/>
      <c r="FV62" s="197"/>
      <c r="FW62" s="197"/>
      <c r="FX62" s="197"/>
      <c r="FY62" s="197"/>
      <c r="FZ62" s="197"/>
      <c r="GA62" s="197"/>
      <c r="GB62" s="197"/>
      <c r="GC62" s="197"/>
      <c r="GD62" s="197"/>
      <c r="GE62" s="197"/>
      <c r="GF62" s="197"/>
      <c r="GG62" s="197"/>
      <c r="GH62" s="197"/>
      <c r="GI62" s="197"/>
      <c r="GJ62" s="197"/>
      <c r="GK62" s="197"/>
      <c r="GL62" s="197"/>
      <c r="GM62" s="197"/>
      <c r="GN62" s="197"/>
      <c r="GO62" s="197"/>
      <c r="GP62" s="197"/>
      <c r="GQ62" s="197"/>
      <c r="GR62" s="197"/>
      <c r="GS62" s="197"/>
      <c r="GT62" s="197"/>
      <c r="GU62" s="197"/>
      <c r="GV62" s="197"/>
      <c r="GW62" s="197"/>
      <c r="GX62" s="197"/>
      <c r="GY62" s="197"/>
      <c r="GZ62" s="197"/>
      <c r="HA62" s="197"/>
      <c r="HB62" s="197"/>
      <c r="HC62" s="197"/>
      <c r="HD62" s="197"/>
      <c r="HE62" s="197"/>
      <c r="HF62" s="197"/>
      <c r="HG62" s="197"/>
      <c r="HH62" s="197"/>
      <c r="HI62" s="197"/>
      <c r="HJ62" s="197"/>
      <c r="HK62" s="197"/>
      <c r="HL62" s="197"/>
      <c r="HM62" s="197"/>
      <c r="HN62" s="197"/>
      <c r="HO62" s="197"/>
      <c r="HP62" s="197"/>
      <c r="HQ62" s="197"/>
      <c r="HR62" s="197"/>
      <c r="HS62" s="197"/>
      <c r="HT62" s="197"/>
      <c r="HU62" s="197"/>
      <c r="HV62" s="197"/>
      <c r="HW62" s="197"/>
      <c r="HX62" s="197"/>
      <c r="HY62" s="197"/>
      <c r="HZ62" s="197"/>
      <c r="IA62" s="197"/>
      <c r="IB62" s="197"/>
      <c r="IC62" s="197"/>
      <c r="ID62" s="197"/>
      <c r="IE62" s="197"/>
      <c r="IF62" s="197"/>
      <c r="IG62" s="197"/>
      <c r="IH62" s="197"/>
      <c r="II62" s="197"/>
      <c r="IJ62" s="197"/>
      <c r="IK62" s="197"/>
      <c r="IL62" s="197"/>
      <c r="IM62" s="197"/>
      <c r="IN62" s="197"/>
      <c r="IO62" s="197"/>
      <c r="IP62" s="197"/>
      <c r="IQ62" s="197"/>
      <c r="IR62" s="197"/>
      <c r="IS62" s="197"/>
      <c r="IT62" s="197"/>
      <c r="IU62" s="197"/>
      <c r="IV62" s="197"/>
    </row>
    <row r="63" spans="1:256">
      <c r="B63" s="205"/>
      <c r="F63" s="221"/>
      <c r="H63" s="221"/>
      <c r="J63" s="221"/>
      <c r="BE63" s="206"/>
      <c r="BF63" s="206"/>
      <c r="BG63" s="206"/>
      <c r="BH63" s="206"/>
      <c r="BI63" s="197"/>
      <c r="BJ63" s="197"/>
      <c r="BK63" s="197"/>
      <c r="BL63" s="197"/>
      <c r="BM63" s="197"/>
      <c r="BN63" s="197"/>
      <c r="BO63" s="197"/>
      <c r="BP63" s="197"/>
      <c r="BQ63" s="197"/>
      <c r="BR63" s="197"/>
      <c r="BS63" s="197"/>
      <c r="BT63" s="197"/>
      <c r="BU63" s="197"/>
      <c r="BV63" s="197"/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  <c r="ER63" s="197"/>
      <c r="ES63" s="197"/>
      <c r="ET63" s="197"/>
      <c r="EU63" s="197"/>
      <c r="EV63" s="197"/>
      <c r="EW63" s="197"/>
      <c r="EX63" s="197"/>
      <c r="EY63" s="197"/>
      <c r="EZ63" s="197"/>
      <c r="FA63" s="197"/>
      <c r="FB63" s="197"/>
      <c r="FC63" s="197"/>
      <c r="FD63" s="197"/>
      <c r="FE63" s="197"/>
      <c r="FF63" s="197"/>
      <c r="FG63" s="197"/>
      <c r="FH63" s="197"/>
      <c r="FI63" s="197"/>
      <c r="FJ63" s="197"/>
      <c r="FK63" s="197"/>
      <c r="FL63" s="197"/>
      <c r="FM63" s="197"/>
      <c r="FN63" s="197"/>
      <c r="FO63" s="197"/>
      <c r="FP63" s="197"/>
      <c r="FQ63" s="197"/>
      <c r="FR63" s="197"/>
      <c r="FS63" s="197"/>
      <c r="FT63" s="197"/>
      <c r="FU63" s="197"/>
      <c r="FV63" s="197"/>
      <c r="FW63" s="197"/>
      <c r="FX63" s="197"/>
      <c r="FY63" s="197"/>
      <c r="FZ63" s="197"/>
      <c r="GA63" s="197"/>
      <c r="GB63" s="197"/>
      <c r="GC63" s="197"/>
      <c r="GD63" s="197"/>
      <c r="GE63" s="197"/>
      <c r="GF63" s="197"/>
      <c r="GG63" s="197"/>
      <c r="GH63" s="197"/>
      <c r="GI63" s="197"/>
      <c r="GJ63" s="197"/>
      <c r="GK63" s="197"/>
      <c r="GL63" s="197"/>
      <c r="GM63" s="197"/>
      <c r="GN63" s="197"/>
      <c r="GO63" s="197"/>
      <c r="GP63" s="197"/>
      <c r="GQ63" s="197"/>
      <c r="GR63" s="197"/>
      <c r="GS63" s="197"/>
      <c r="GT63" s="197"/>
      <c r="GU63" s="197"/>
      <c r="GV63" s="197"/>
      <c r="GW63" s="197"/>
      <c r="GX63" s="197"/>
      <c r="GY63" s="197"/>
      <c r="GZ63" s="197"/>
      <c r="HA63" s="197"/>
      <c r="HB63" s="197"/>
      <c r="HC63" s="197"/>
      <c r="HD63" s="197"/>
      <c r="HE63" s="197"/>
      <c r="HF63" s="197"/>
      <c r="HG63" s="197"/>
      <c r="HH63" s="197"/>
      <c r="HI63" s="197"/>
      <c r="HJ63" s="197"/>
      <c r="HK63" s="197"/>
      <c r="HL63" s="197"/>
      <c r="HM63" s="197"/>
      <c r="HN63" s="197"/>
      <c r="HO63" s="197"/>
      <c r="HP63" s="197"/>
      <c r="HQ63" s="197"/>
      <c r="HR63" s="197"/>
      <c r="HS63" s="197"/>
      <c r="HT63" s="197"/>
      <c r="HU63" s="197"/>
      <c r="HV63" s="197"/>
      <c r="HW63" s="197"/>
      <c r="HX63" s="197"/>
      <c r="HY63" s="197"/>
      <c r="HZ63" s="197"/>
      <c r="IA63" s="197"/>
      <c r="IB63" s="197"/>
      <c r="IC63" s="197"/>
      <c r="ID63" s="197"/>
      <c r="IE63" s="197"/>
      <c r="IF63" s="197"/>
      <c r="IG63" s="197"/>
      <c r="IH63" s="197"/>
      <c r="II63" s="197"/>
      <c r="IJ63" s="197"/>
      <c r="IK63" s="197"/>
      <c r="IL63" s="197"/>
      <c r="IM63" s="197"/>
      <c r="IN63" s="197"/>
      <c r="IO63" s="197"/>
      <c r="IP63" s="197"/>
      <c r="IQ63" s="197"/>
      <c r="IR63" s="197"/>
      <c r="IS63" s="197"/>
      <c r="IT63" s="197"/>
      <c r="IU63" s="197"/>
      <c r="IV63" s="197"/>
    </row>
    <row r="64" spans="1:256">
      <c r="B64" s="205"/>
      <c r="BE64" s="206"/>
      <c r="BF64" s="206"/>
      <c r="BG64" s="206"/>
      <c r="BH64" s="206"/>
      <c r="BI64" s="197"/>
      <c r="BJ64" s="197"/>
      <c r="BK64" s="197"/>
      <c r="BL64" s="197"/>
      <c r="BM64" s="197"/>
      <c r="BN64" s="197"/>
      <c r="BO64" s="197"/>
      <c r="BP64" s="197"/>
      <c r="BQ64" s="197"/>
      <c r="BR64" s="197"/>
      <c r="BS64" s="197"/>
      <c r="BT64" s="197"/>
      <c r="BU64" s="197"/>
      <c r="BV64" s="197"/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  <c r="ER64" s="197"/>
      <c r="ES64" s="197"/>
      <c r="ET64" s="197"/>
      <c r="EU64" s="197"/>
      <c r="EV64" s="197"/>
      <c r="EW64" s="197"/>
      <c r="EX64" s="197"/>
      <c r="EY64" s="197"/>
      <c r="EZ64" s="197"/>
      <c r="FA64" s="197"/>
      <c r="FB64" s="197"/>
      <c r="FC64" s="197"/>
      <c r="FD64" s="197"/>
      <c r="FE64" s="197"/>
      <c r="FF64" s="197"/>
      <c r="FG64" s="197"/>
      <c r="FH64" s="197"/>
      <c r="FI64" s="197"/>
      <c r="FJ64" s="197"/>
      <c r="FK64" s="197"/>
      <c r="FL64" s="197"/>
      <c r="FM64" s="197"/>
      <c r="FN64" s="197"/>
      <c r="FO64" s="197"/>
      <c r="FP64" s="197"/>
      <c r="FQ64" s="197"/>
      <c r="FR64" s="197"/>
      <c r="FS64" s="197"/>
      <c r="FT64" s="197"/>
      <c r="FU64" s="197"/>
      <c r="FV64" s="197"/>
      <c r="FW64" s="197"/>
      <c r="FX64" s="197"/>
      <c r="FY64" s="197"/>
      <c r="FZ64" s="197"/>
      <c r="GA64" s="197"/>
      <c r="GB64" s="197"/>
      <c r="GC64" s="197"/>
      <c r="GD64" s="197"/>
      <c r="GE64" s="197"/>
      <c r="GF64" s="197"/>
      <c r="GG64" s="197"/>
      <c r="GH64" s="197"/>
      <c r="GI64" s="197"/>
      <c r="GJ64" s="197"/>
      <c r="GK64" s="197"/>
      <c r="GL64" s="197"/>
      <c r="GM64" s="197"/>
      <c r="GN64" s="197"/>
      <c r="GO64" s="197"/>
      <c r="GP64" s="197"/>
      <c r="GQ64" s="197"/>
      <c r="GR64" s="197"/>
      <c r="GS64" s="197"/>
      <c r="GT64" s="197"/>
      <c r="GU64" s="197"/>
      <c r="GV64" s="197"/>
      <c r="GW64" s="197"/>
      <c r="GX64" s="197"/>
      <c r="GY64" s="197"/>
      <c r="GZ64" s="197"/>
      <c r="HA64" s="197"/>
      <c r="HB64" s="197"/>
      <c r="HC64" s="197"/>
      <c r="HD64" s="197"/>
      <c r="HE64" s="197"/>
      <c r="HF64" s="197"/>
      <c r="HG64" s="197"/>
      <c r="HH64" s="197"/>
      <c r="HI64" s="197"/>
      <c r="HJ64" s="197"/>
      <c r="HK64" s="197"/>
      <c r="HL64" s="197"/>
      <c r="HM64" s="197"/>
      <c r="HN64" s="197"/>
      <c r="HO64" s="197"/>
      <c r="HP64" s="197"/>
      <c r="HQ64" s="197"/>
      <c r="HR64" s="197"/>
      <c r="HS64" s="197"/>
      <c r="HT64" s="197"/>
      <c r="HU64" s="197"/>
      <c r="HV64" s="197"/>
      <c r="HW64" s="197"/>
      <c r="HX64" s="197"/>
      <c r="HY64" s="197"/>
      <c r="HZ64" s="197"/>
      <c r="IA64" s="197"/>
      <c r="IB64" s="197"/>
      <c r="IC64" s="197"/>
      <c r="ID64" s="197"/>
      <c r="IE64" s="197"/>
      <c r="IF64" s="197"/>
      <c r="IG64" s="197"/>
      <c r="IH64" s="197"/>
      <c r="II64" s="197"/>
      <c r="IJ64" s="197"/>
      <c r="IK64" s="197"/>
      <c r="IL64" s="197"/>
      <c r="IM64" s="197"/>
      <c r="IN64" s="197"/>
      <c r="IO64" s="197"/>
      <c r="IP64" s="197"/>
      <c r="IQ64" s="197"/>
      <c r="IR64" s="197"/>
      <c r="IS64" s="197"/>
      <c r="IT64" s="197"/>
      <c r="IU64" s="197"/>
      <c r="IV64" s="197"/>
    </row>
    <row r="65" spans="1:256">
      <c r="B65" s="205"/>
      <c r="D65" s="221"/>
      <c r="E65" s="237"/>
      <c r="F65" s="221"/>
      <c r="G65" s="237"/>
      <c r="H65" s="221"/>
      <c r="I65" s="237"/>
      <c r="J65" s="221"/>
      <c r="K65" s="237"/>
      <c r="BE65" s="206"/>
      <c r="BF65" s="206"/>
      <c r="BG65" s="206"/>
      <c r="BH65" s="206"/>
      <c r="BI65" s="197"/>
      <c r="BJ65" s="197"/>
      <c r="BK65" s="197"/>
      <c r="BL65" s="197"/>
      <c r="BM65" s="197"/>
      <c r="BN65" s="197"/>
      <c r="BO65" s="197"/>
      <c r="BP65" s="197"/>
      <c r="BQ65" s="197"/>
      <c r="BR65" s="197"/>
      <c r="BS65" s="197"/>
      <c r="BT65" s="197"/>
      <c r="BU65" s="197"/>
      <c r="BV65" s="197"/>
      <c r="BW65" s="197"/>
      <c r="BX65" s="197"/>
      <c r="BY65" s="197"/>
      <c r="BZ65" s="197"/>
      <c r="CA65" s="197"/>
      <c r="CB65" s="197"/>
      <c r="CC65" s="197"/>
      <c r="CD65" s="197"/>
      <c r="CE65" s="197"/>
      <c r="CF65" s="197"/>
      <c r="CG65" s="197"/>
      <c r="CH65" s="197"/>
      <c r="CI65" s="197"/>
      <c r="CJ65" s="197"/>
      <c r="CK65" s="197"/>
      <c r="CL65" s="197"/>
      <c r="CM65" s="197"/>
      <c r="CN65" s="197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  <c r="ER65" s="197"/>
      <c r="ES65" s="197"/>
      <c r="ET65" s="197"/>
      <c r="EU65" s="197"/>
      <c r="EV65" s="197"/>
      <c r="EW65" s="197"/>
      <c r="EX65" s="197"/>
      <c r="EY65" s="197"/>
      <c r="EZ65" s="197"/>
      <c r="FA65" s="197"/>
      <c r="FB65" s="197"/>
      <c r="FC65" s="197"/>
      <c r="FD65" s="197"/>
      <c r="FE65" s="197"/>
      <c r="FF65" s="197"/>
      <c r="FG65" s="197"/>
      <c r="FH65" s="197"/>
      <c r="FI65" s="197"/>
      <c r="FJ65" s="197"/>
      <c r="FK65" s="197"/>
      <c r="FL65" s="197"/>
      <c r="FM65" s="197"/>
      <c r="FN65" s="197"/>
      <c r="FO65" s="197"/>
      <c r="FP65" s="197"/>
      <c r="FQ65" s="197"/>
      <c r="FR65" s="197"/>
      <c r="FS65" s="197"/>
      <c r="FT65" s="197"/>
      <c r="FU65" s="197"/>
      <c r="FV65" s="197"/>
      <c r="FW65" s="197"/>
      <c r="FX65" s="197"/>
      <c r="FY65" s="197"/>
      <c r="FZ65" s="197"/>
      <c r="GA65" s="197"/>
      <c r="GB65" s="197"/>
      <c r="GC65" s="197"/>
      <c r="GD65" s="197"/>
      <c r="GE65" s="197"/>
      <c r="GF65" s="197"/>
      <c r="GG65" s="197"/>
      <c r="GH65" s="197"/>
      <c r="GI65" s="197"/>
      <c r="GJ65" s="197"/>
      <c r="GK65" s="197"/>
      <c r="GL65" s="197"/>
      <c r="GM65" s="197"/>
      <c r="GN65" s="197"/>
      <c r="GO65" s="197"/>
      <c r="GP65" s="197"/>
      <c r="GQ65" s="197"/>
      <c r="GR65" s="197"/>
      <c r="GS65" s="197"/>
      <c r="GT65" s="197"/>
      <c r="GU65" s="197"/>
      <c r="GV65" s="197"/>
      <c r="GW65" s="197"/>
      <c r="GX65" s="197"/>
      <c r="GY65" s="197"/>
      <c r="GZ65" s="197"/>
      <c r="HA65" s="197"/>
      <c r="HB65" s="197"/>
      <c r="HC65" s="197"/>
      <c r="HD65" s="197"/>
      <c r="HE65" s="197"/>
      <c r="HF65" s="197"/>
      <c r="HG65" s="197"/>
      <c r="HH65" s="197"/>
      <c r="HI65" s="197"/>
      <c r="HJ65" s="197"/>
      <c r="HK65" s="197"/>
      <c r="HL65" s="197"/>
      <c r="HM65" s="197"/>
      <c r="HN65" s="197"/>
      <c r="HO65" s="197"/>
      <c r="HP65" s="197"/>
      <c r="HQ65" s="197"/>
      <c r="HR65" s="197"/>
      <c r="HS65" s="197"/>
      <c r="HT65" s="197"/>
      <c r="HU65" s="197"/>
      <c r="HV65" s="197"/>
      <c r="HW65" s="197"/>
      <c r="HX65" s="197"/>
      <c r="HY65" s="197"/>
      <c r="HZ65" s="197"/>
      <c r="IA65" s="197"/>
      <c r="IB65" s="197"/>
      <c r="IC65" s="197"/>
      <c r="ID65" s="197"/>
      <c r="IE65" s="197"/>
      <c r="IF65" s="197"/>
      <c r="IG65" s="197"/>
      <c r="IH65" s="197"/>
      <c r="II65" s="197"/>
      <c r="IJ65" s="197"/>
      <c r="IK65" s="197"/>
      <c r="IL65" s="197"/>
      <c r="IM65" s="197"/>
      <c r="IN65" s="197"/>
      <c r="IO65" s="197"/>
      <c r="IP65" s="197"/>
      <c r="IQ65" s="197"/>
      <c r="IR65" s="197"/>
      <c r="IS65" s="197"/>
      <c r="IT65" s="197"/>
      <c r="IU65" s="197"/>
      <c r="IV65" s="197"/>
    </row>
    <row r="66" spans="1:256">
      <c r="B66" s="205"/>
      <c r="C66" s="205"/>
      <c r="F66" s="221"/>
      <c r="G66" s="211"/>
      <c r="H66" s="221"/>
      <c r="I66" s="211"/>
      <c r="J66" s="221"/>
      <c r="K66" s="211"/>
      <c r="BE66" s="206"/>
      <c r="BF66" s="206"/>
      <c r="BG66" s="206"/>
      <c r="BH66" s="206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197"/>
      <c r="BV66" s="197"/>
      <c r="BW66" s="197"/>
      <c r="BX66" s="197"/>
      <c r="BY66" s="197"/>
      <c r="BZ66" s="197"/>
      <c r="CA66" s="197"/>
      <c r="CB66" s="197"/>
      <c r="CC66" s="197"/>
      <c r="CD66" s="197"/>
      <c r="CE66" s="197"/>
      <c r="CF66" s="197"/>
      <c r="CG66" s="197"/>
      <c r="CH66" s="197"/>
      <c r="CI66" s="197"/>
      <c r="CJ66" s="197"/>
      <c r="CK66" s="197"/>
      <c r="CL66" s="197"/>
      <c r="CM66" s="197"/>
      <c r="CN66" s="197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  <c r="ER66" s="197"/>
      <c r="ES66" s="197"/>
      <c r="ET66" s="197"/>
      <c r="EU66" s="197"/>
      <c r="EV66" s="197"/>
      <c r="EW66" s="197"/>
      <c r="EX66" s="197"/>
      <c r="EY66" s="197"/>
      <c r="EZ66" s="197"/>
      <c r="FA66" s="197"/>
      <c r="FB66" s="197"/>
      <c r="FC66" s="197"/>
      <c r="FD66" s="197"/>
      <c r="FE66" s="197"/>
      <c r="FF66" s="197"/>
      <c r="FG66" s="197"/>
      <c r="FH66" s="197"/>
      <c r="FI66" s="197"/>
      <c r="FJ66" s="197"/>
      <c r="FK66" s="197"/>
      <c r="FL66" s="197"/>
      <c r="FM66" s="197"/>
      <c r="FN66" s="197"/>
      <c r="FO66" s="197"/>
      <c r="FP66" s="197"/>
      <c r="FQ66" s="197"/>
      <c r="FR66" s="197"/>
      <c r="FS66" s="197"/>
      <c r="FT66" s="197"/>
      <c r="FU66" s="197"/>
      <c r="FV66" s="197"/>
      <c r="FW66" s="197"/>
      <c r="FX66" s="197"/>
      <c r="FY66" s="197"/>
      <c r="FZ66" s="197"/>
      <c r="GA66" s="197"/>
      <c r="GB66" s="197"/>
      <c r="GC66" s="197"/>
      <c r="GD66" s="197"/>
      <c r="GE66" s="197"/>
      <c r="GF66" s="197"/>
      <c r="GG66" s="197"/>
      <c r="GH66" s="197"/>
      <c r="GI66" s="197"/>
      <c r="GJ66" s="197"/>
      <c r="GK66" s="197"/>
      <c r="GL66" s="197"/>
      <c r="GM66" s="197"/>
      <c r="GN66" s="197"/>
      <c r="GO66" s="197"/>
      <c r="GP66" s="197"/>
      <c r="GQ66" s="197"/>
      <c r="GR66" s="197"/>
      <c r="GS66" s="197"/>
      <c r="GT66" s="197"/>
      <c r="GU66" s="197"/>
      <c r="GV66" s="197"/>
      <c r="GW66" s="197"/>
      <c r="GX66" s="197"/>
      <c r="GY66" s="197"/>
      <c r="GZ66" s="197"/>
      <c r="HA66" s="197"/>
      <c r="HB66" s="197"/>
      <c r="HC66" s="197"/>
      <c r="HD66" s="197"/>
      <c r="HE66" s="197"/>
      <c r="HF66" s="197"/>
      <c r="HG66" s="197"/>
      <c r="HH66" s="197"/>
      <c r="HI66" s="197"/>
      <c r="HJ66" s="197"/>
      <c r="HK66" s="197"/>
      <c r="HL66" s="197"/>
      <c r="HM66" s="197"/>
      <c r="HN66" s="197"/>
      <c r="HO66" s="197"/>
      <c r="HP66" s="197"/>
      <c r="HQ66" s="197"/>
      <c r="HR66" s="197"/>
      <c r="HS66" s="197"/>
      <c r="HT66" s="197"/>
      <c r="HU66" s="197"/>
      <c r="HV66" s="197"/>
      <c r="HW66" s="197"/>
      <c r="HX66" s="197"/>
      <c r="HY66" s="197"/>
      <c r="HZ66" s="197"/>
      <c r="IA66" s="197"/>
      <c r="IB66" s="197"/>
      <c r="IC66" s="197"/>
      <c r="ID66" s="197"/>
      <c r="IE66" s="197"/>
      <c r="IF66" s="197"/>
      <c r="IG66" s="197"/>
      <c r="IH66" s="197"/>
      <c r="II66" s="197"/>
      <c r="IJ66" s="197"/>
      <c r="IK66" s="197"/>
      <c r="IL66" s="197"/>
      <c r="IM66" s="197"/>
      <c r="IN66" s="197"/>
      <c r="IO66" s="197"/>
      <c r="IP66" s="197"/>
      <c r="IQ66" s="197"/>
      <c r="IR66" s="197"/>
      <c r="IS66" s="197"/>
      <c r="IT66" s="197"/>
      <c r="IU66" s="197"/>
      <c r="IV66" s="197"/>
    </row>
    <row r="67" spans="1:256">
      <c r="A67" s="197"/>
      <c r="B67" s="205"/>
      <c r="F67" s="221"/>
      <c r="G67" s="211"/>
      <c r="H67" s="221"/>
      <c r="I67" s="211"/>
      <c r="J67" s="221"/>
      <c r="K67" s="211"/>
      <c r="BE67" s="206"/>
      <c r="BF67" s="206"/>
      <c r="BG67" s="206"/>
      <c r="BH67" s="206"/>
      <c r="BI67" s="197"/>
      <c r="BJ67" s="197"/>
      <c r="BK67" s="197"/>
      <c r="BL67" s="197"/>
      <c r="BM67" s="197"/>
      <c r="BN67" s="197"/>
      <c r="BO67" s="197"/>
      <c r="BP67" s="197"/>
      <c r="BQ67" s="197"/>
      <c r="BR67" s="197"/>
      <c r="BS67" s="197"/>
      <c r="BT67" s="197"/>
      <c r="BU67" s="197"/>
      <c r="BV67" s="197"/>
      <c r="BW67" s="197"/>
      <c r="BX67" s="197"/>
      <c r="BY67" s="197"/>
      <c r="BZ67" s="197"/>
      <c r="CA67" s="197"/>
      <c r="CB67" s="197"/>
      <c r="CC67" s="197"/>
      <c r="CD67" s="197"/>
      <c r="CE67" s="197"/>
      <c r="CF67" s="197"/>
      <c r="CG67" s="197"/>
      <c r="CH67" s="197"/>
      <c r="CI67" s="197"/>
      <c r="CJ67" s="197"/>
      <c r="CK67" s="197"/>
      <c r="CL67" s="197"/>
      <c r="CM67" s="197"/>
      <c r="CN67" s="197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  <c r="ER67" s="197"/>
      <c r="ES67" s="197"/>
      <c r="ET67" s="197"/>
      <c r="EU67" s="197"/>
      <c r="EV67" s="197"/>
      <c r="EW67" s="197"/>
      <c r="EX67" s="197"/>
      <c r="EY67" s="197"/>
      <c r="EZ67" s="197"/>
      <c r="FA67" s="197"/>
      <c r="FB67" s="197"/>
      <c r="FC67" s="197"/>
      <c r="FD67" s="197"/>
      <c r="FE67" s="197"/>
      <c r="FF67" s="197"/>
      <c r="FG67" s="197"/>
      <c r="FH67" s="197"/>
      <c r="FI67" s="197"/>
      <c r="FJ67" s="197"/>
      <c r="FK67" s="197"/>
      <c r="FL67" s="197"/>
      <c r="FM67" s="197"/>
      <c r="FN67" s="197"/>
      <c r="FO67" s="197"/>
      <c r="FP67" s="197"/>
      <c r="FQ67" s="197"/>
      <c r="FR67" s="197"/>
      <c r="FS67" s="197"/>
      <c r="FT67" s="197"/>
      <c r="FU67" s="197"/>
      <c r="FV67" s="197"/>
      <c r="FW67" s="197"/>
      <c r="FX67" s="197"/>
      <c r="FY67" s="197"/>
      <c r="FZ67" s="197"/>
      <c r="GA67" s="197"/>
      <c r="GB67" s="197"/>
      <c r="GC67" s="197"/>
      <c r="GD67" s="197"/>
      <c r="GE67" s="197"/>
      <c r="GF67" s="197"/>
      <c r="GG67" s="197"/>
      <c r="GH67" s="197"/>
      <c r="GI67" s="197"/>
      <c r="GJ67" s="197"/>
      <c r="GK67" s="197"/>
      <c r="GL67" s="197"/>
      <c r="GM67" s="197"/>
      <c r="GN67" s="197"/>
      <c r="GO67" s="197"/>
      <c r="GP67" s="197"/>
      <c r="GQ67" s="197"/>
      <c r="GR67" s="197"/>
      <c r="GS67" s="197"/>
      <c r="GT67" s="197"/>
      <c r="GU67" s="197"/>
      <c r="GV67" s="197"/>
      <c r="GW67" s="197"/>
      <c r="GX67" s="197"/>
      <c r="GY67" s="197"/>
      <c r="GZ67" s="197"/>
      <c r="HA67" s="197"/>
      <c r="HB67" s="197"/>
      <c r="HC67" s="197"/>
      <c r="HD67" s="197"/>
      <c r="HE67" s="197"/>
      <c r="HF67" s="197"/>
      <c r="HG67" s="197"/>
      <c r="HH67" s="197"/>
      <c r="HI67" s="197"/>
      <c r="HJ67" s="197"/>
      <c r="HK67" s="197"/>
      <c r="HL67" s="197"/>
      <c r="HM67" s="197"/>
      <c r="HN67" s="197"/>
      <c r="HO67" s="197"/>
      <c r="HP67" s="197"/>
      <c r="HQ67" s="197"/>
      <c r="HR67" s="197"/>
      <c r="HS67" s="197"/>
      <c r="HT67" s="197"/>
      <c r="HU67" s="197"/>
      <c r="HV67" s="197"/>
      <c r="HW67" s="197"/>
      <c r="HX67" s="197"/>
      <c r="HY67" s="197"/>
      <c r="HZ67" s="197"/>
      <c r="IA67" s="197"/>
      <c r="IB67" s="197"/>
      <c r="IC67" s="197"/>
      <c r="ID67" s="197"/>
      <c r="IE67" s="197"/>
      <c r="IF67" s="197"/>
      <c r="IG67" s="197"/>
      <c r="IH67" s="197"/>
      <c r="II67" s="197"/>
      <c r="IJ67" s="197"/>
      <c r="IK67" s="197"/>
      <c r="IL67" s="197"/>
      <c r="IM67" s="197"/>
      <c r="IN67" s="197"/>
      <c r="IO67" s="197"/>
      <c r="IP67" s="197"/>
      <c r="IQ67" s="197"/>
      <c r="IR67" s="197"/>
      <c r="IS67" s="197"/>
      <c r="IT67" s="197"/>
      <c r="IU67" s="197"/>
      <c r="IV67" s="197"/>
    </row>
    <row r="68" spans="1:256">
      <c r="A68" s="197"/>
      <c r="H68" s="211"/>
      <c r="I68" s="237"/>
      <c r="J68" s="211"/>
      <c r="K68" s="237"/>
      <c r="BE68" s="206"/>
      <c r="BF68" s="206"/>
      <c r="BG68" s="206"/>
      <c r="BH68" s="206"/>
      <c r="BI68" s="197"/>
      <c r="BJ68" s="197"/>
      <c r="BK68" s="197"/>
      <c r="BL68" s="197"/>
      <c r="BM68" s="197"/>
      <c r="BN68" s="197"/>
      <c r="BO68" s="197"/>
      <c r="BP68" s="197"/>
      <c r="BQ68" s="197"/>
      <c r="BR68" s="197"/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97"/>
      <c r="CG68" s="197"/>
      <c r="CH68" s="197"/>
      <c r="CI68" s="197"/>
      <c r="CJ68" s="197"/>
      <c r="CK68" s="197"/>
      <c r="CL68" s="197"/>
      <c r="CM68" s="197"/>
      <c r="CN68" s="197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  <c r="ER68" s="197"/>
      <c r="ES68" s="197"/>
      <c r="ET68" s="197"/>
      <c r="EU68" s="197"/>
      <c r="EV68" s="197"/>
      <c r="EW68" s="197"/>
      <c r="EX68" s="197"/>
      <c r="EY68" s="197"/>
      <c r="EZ68" s="197"/>
      <c r="FA68" s="197"/>
      <c r="FB68" s="197"/>
      <c r="FC68" s="197"/>
      <c r="FD68" s="197"/>
      <c r="FE68" s="197"/>
      <c r="FF68" s="197"/>
      <c r="FG68" s="197"/>
      <c r="FH68" s="197"/>
      <c r="FI68" s="197"/>
      <c r="FJ68" s="197"/>
      <c r="FK68" s="197"/>
      <c r="FL68" s="197"/>
      <c r="FM68" s="197"/>
      <c r="FN68" s="197"/>
      <c r="FO68" s="197"/>
      <c r="FP68" s="197"/>
      <c r="FQ68" s="197"/>
      <c r="FR68" s="197"/>
      <c r="FS68" s="197"/>
      <c r="FT68" s="197"/>
      <c r="FU68" s="197"/>
      <c r="FV68" s="197"/>
      <c r="FW68" s="197"/>
      <c r="FX68" s="197"/>
      <c r="FY68" s="197"/>
      <c r="FZ68" s="197"/>
      <c r="GA68" s="197"/>
      <c r="GB68" s="197"/>
      <c r="GC68" s="197"/>
      <c r="GD68" s="197"/>
      <c r="GE68" s="197"/>
      <c r="GF68" s="197"/>
      <c r="GG68" s="197"/>
      <c r="GH68" s="197"/>
      <c r="GI68" s="197"/>
      <c r="GJ68" s="197"/>
      <c r="GK68" s="197"/>
      <c r="GL68" s="197"/>
      <c r="GM68" s="197"/>
      <c r="GN68" s="197"/>
      <c r="GO68" s="197"/>
      <c r="GP68" s="197"/>
      <c r="GQ68" s="197"/>
      <c r="GR68" s="197"/>
      <c r="GS68" s="197"/>
      <c r="GT68" s="197"/>
      <c r="GU68" s="197"/>
      <c r="GV68" s="197"/>
      <c r="GW68" s="197"/>
      <c r="GX68" s="197"/>
      <c r="GY68" s="197"/>
      <c r="GZ68" s="197"/>
      <c r="HA68" s="197"/>
      <c r="HB68" s="197"/>
      <c r="HC68" s="197"/>
      <c r="HD68" s="197"/>
      <c r="HE68" s="197"/>
      <c r="HF68" s="197"/>
      <c r="HG68" s="197"/>
      <c r="HH68" s="197"/>
      <c r="HI68" s="197"/>
      <c r="HJ68" s="197"/>
      <c r="HK68" s="197"/>
      <c r="HL68" s="197"/>
      <c r="HM68" s="197"/>
      <c r="HN68" s="197"/>
      <c r="HO68" s="197"/>
      <c r="HP68" s="197"/>
      <c r="HQ68" s="197"/>
      <c r="HR68" s="197"/>
      <c r="HS68" s="197"/>
      <c r="HT68" s="197"/>
      <c r="HU68" s="197"/>
      <c r="HV68" s="197"/>
      <c r="HW68" s="197"/>
      <c r="HX68" s="197"/>
      <c r="HY68" s="197"/>
      <c r="HZ68" s="197"/>
      <c r="IA68" s="197"/>
      <c r="IB68" s="197"/>
      <c r="IC68" s="197"/>
      <c r="ID68" s="197"/>
      <c r="IE68" s="197"/>
      <c r="IF68" s="197"/>
      <c r="IG68" s="197"/>
      <c r="IH68" s="197"/>
      <c r="II68" s="197"/>
      <c r="IJ68" s="197"/>
      <c r="IK68" s="197"/>
      <c r="IL68" s="197"/>
      <c r="IM68" s="197"/>
      <c r="IN68" s="197"/>
      <c r="IO68" s="197"/>
      <c r="IP68" s="197"/>
      <c r="IQ68" s="197"/>
      <c r="IR68" s="197"/>
      <c r="IS68" s="197"/>
      <c r="IT68" s="197"/>
      <c r="IU68" s="197"/>
      <c r="IV68" s="197"/>
    </row>
    <row r="69" spans="1:256">
      <c r="A69" s="197"/>
      <c r="AA69" s="278"/>
      <c r="AB69" s="278"/>
      <c r="AC69" s="278"/>
      <c r="AD69" s="278"/>
      <c r="AE69" s="278"/>
      <c r="BE69" s="206"/>
      <c r="BF69" s="206"/>
      <c r="BG69" s="206"/>
      <c r="BH69" s="206"/>
      <c r="BI69" s="197"/>
      <c r="BJ69" s="197"/>
      <c r="BK69" s="197"/>
      <c r="BL69" s="197"/>
      <c r="BM69" s="197"/>
      <c r="BN69" s="197"/>
      <c r="BO69" s="197"/>
      <c r="BP69" s="197"/>
      <c r="BQ69" s="197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97"/>
      <c r="CG69" s="197"/>
      <c r="CH69" s="197"/>
      <c r="CI69" s="197"/>
      <c r="CJ69" s="197"/>
      <c r="CK69" s="197"/>
      <c r="CL69" s="197"/>
      <c r="CM69" s="197"/>
      <c r="CN69" s="197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  <c r="ER69" s="197"/>
      <c r="ES69" s="197"/>
      <c r="ET69" s="197"/>
      <c r="EU69" s="197"/>
      <c r="EV69" s="197"/>
      <c r="EW69" s="197"/>
      <c r="EX69" s="197"/>
      <c r="EY69" s="197"/>
      <c r="EZ69" s="197"/>
      <c r="FA69" s="197"/>
      <c r="FB69" s="197"/>
      <c r="FC69" s="197"/>
      <c r="FD69" s="197"/>
      <c r="FE69" s="197"/>
      <c r="FF69" s="197"/>
      <c r="FG69" s="197"/>
      <c r="FH69" s="197"/>
      <c r="FI69" s="197"/>
      <c r="FJ69" s="197"/>
      <c r="FK69" s="197"/>
      <c r="FL69" s="197"/>
      <c r="FM69" s="197"/>
      <c r="FN69" s="197"/>
      <c r="FO69" s="197"/>
      <c r="FP69" s="197"/>
      <c r="FQ69" s="197"/>
      <c r="FR69" s="197"/>
      <c r="FS69" s="197"/>
      <c r="FT69" s="197"/>
      <c r="FU69" s="197"/>
      <c r="FV69" s="197"/>
      <c r="FW69" s="197"/>
      <c r="FX69" s="197"/>
      <c r="FY69" s="197"/>
      <c r="FZ69" s="197"/>
      <c r="GA69" s="197"/>
      <c r="GB69" s="197"/>
      <c r="GC69" s="197"/>
      <c r="GD69" s="197"/>
      <c r="GE69" s="197"/>
      <c r="GF69" s="197"/>
      <c r="GG69" s="197"/>
      <c r="GH69" s="197"/>
      <c r="GI69" s="197"/>
      <c r="GJ69" s="197"/>
      <c r="GK69" s="197"/>
      <c r="GL69" s="197"/>
      <c r="GM69" s="197"/>
      <c r="GN69" s="197"/>
      <c r="GO69" s="197"/>
      <c r="GP69" s="197"/>
      <c r="GQ69" s="197"/>
      <c r="GR69" s="197"/>
      <c r="GS69" s="197"/>
      <c r="GT69" s="197"/>
      <c r="GU69" s="197"/>
      <c r="GV69" s="197"/>
      <c r="GW69" s="197"/>
      <c r="GX69" s="197"/>
      <c r="GY69" s="197"/>
      <c r="GZ69" s="197"/>
      <c r="HA69" s="197"/>
      <c r="HB69" s="197"/>
      <c r="HC69" s="197"/>
      <c r="HD69" s="197"/>
      <c r="HE69" s="197"/>
      <c r="HF69" s="197"/>
      <c r="HG69" s="197"/>
      <c r="HH69" s="197"/>
      <c r="HI69" s="197"/>
      <c r="HJ69" s="197"/>
      <c r="HK69" s="197"/>
      <c r="HL69" s="197"/>
      <c r="HM69" s="197"/>
      <c r="HN69" s="197"/>
      <c r="HO69" s="197"/>
      <c r="HP69" s="197"/>
      <c r="HQ69" s="197"/>
      <c r="HR69" s="197"/>
      <c r="HS69" s="197"/>
      <c r="HT69" s="197"/>
      <c r="HU69" s="197"/>
      <c r="HV69" s="197"/>
      <c r="HW69" s="197"/>
      <c r="HX69" s="197"/>
      <c r="HY69" s="197"/>
      <c r="HZ69" s="197"/>
      <c r="IA69" s="197"/>
      <c r="IB69" s="197"/>
      <c r="IC69" s="197"/>
      <c r="ID69" s="197"/>
      <c r="IE69" s="197"/>
      <c r="IF69" s="197"/>
      <c r="IG69" s="197"/>
      <c r="IH69" s="197"/>
      <c r="II69" s="197"/>
      <c r="IJ69" s="197"/>
      <c r="IK69" s="197"/>
      <c r="IL69" s="197"/>
      <c r="IM69" s="197"/>
      <c r="IN69" s="197"/>
      <c r="IO69" s="197"/>
      <c r="IP69" s="197"/>
      <c r="IQ69" s="197"/>
      <c r="IR69" s="197"/>
      <c r="IS69" s="197"/>
      <c r="IT69" s="197"/>
      <c r="IU69" s="197"/>
      <c r="IV69" s="197"/>
    </row>
    <row r="70" spans="1:256">
      <c r="A70" s="197"/>
      <c r="AA70" s="278"/>
      <c r="AB70" s="278"/>
      <c r="AC70" s="278"/>
      <c r="AD70" s="278"/>
      <c r="AE70" s="278"/>
      <c r="BE70" s="206"/>
      <c r="BF70" s="206"/>
      <c r="BG70" s="206"/>
      <c r="BH70" s="206"/>
      <c r="BI70" s="197"/>
      <c r="BJ70" s="197"/>
      <c r="BK70" s="197"/>
      <c r="BL70" s="197"/>
      <c r="BM70" s="197"/>
      <c r="BN70" s="197"/>
      <c r="BO70" s="197"/>
      <c r="BP70" s="197"/>
      <c r="BQ70" s="197"/>
      <c r="BR70" s="197"/>
      <c r="BS70" s="197"/>
      <c r="BT70" s="197"/>
      <c r="BU70" s="197"/>
      <c r="BV70" s="197"/>
      <c r="BW70" s="197"/>
      <c r="BX70" s="197"/>
      <c r="BY70" s="197"/>
      <c r="BZ70" s="197"/>
      <c r="CA70" s="197"/>
      <c r="CB70" s="197"/>
      <c r="CC70" s="197"/>
      <c r="CD70" s="197"/>
      <c r="CE70" s="197"/>
      <c r="CF70" s="197"/>
      <c r="CG70" s="197"/>
      <c r="CH70" s="197"/>
      <c r="CI70" s="197"/>
      <c r="CJ70" s="197"/>
      <c r="CK70" s="197"/>
      <c r="CL70" s="197"/>
      <c r="CM70" s="197"/>
      <c r="CN70" s="197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  <c r="EN70" s="197"/>
      <c r="EO70" s="197"/>
      <c r="EP70" s="197"/>
      <c r="EQ70" s="197"/>
      <c r="ER70" s="197"/>
      <c r="ES70" s="197"/>
      <c r="ET70" s="197"/>
      <c r="EU70" s="197"/>
      <c r="EV70" s="197"/>
      <c r="EW70" s="197"/>
      <c r="EX70" s="197"/>
      <c r="EY70" s="197"/>
      <c r="EZ70" s="197"/>
      <c r="FA70" s="197"/>
      <c r="FB70" s="197"/>
      <c r="FC70" s="197"/>
      <c r="FD70" s="197"/>
      <c r="FE70" s="197"/>
      <c r="FF70" s="197"/>
      <c r="FG70" s="197"/>
      <c r="FH70" s="197"/>
      <c r="FI70" s="197"/>
      <c r="FJ70" s="197"/>
      <c r="FK70" s="197"/>
      <c r="FL70" s="197"/>
      <c r="FM70" s="197"/>
      <c r="FN70" s="197"/>
      <c r="FO70" s="197"/>
      <c r="FP70" s="197"/>
      <c r="FQ70" s="197"/>
      <c r="FR70" s="197"/>
      <c r="FS70" s="197"/>
      <c r="FT70" s="197"/>
      <c r="FU70" s="197"/>
      <c r="FV70" s="197"/>
      <c r="FW70" s="197"/>
      <c r="FX70" s="197"/>
      <c r="FY70" s="197"/>
      <c r="FZ70" s="197"/>
      <c r="GA70" s="197"/>
      <c r="GB70" s="197"/>
      <c r="GC70" s="197"/>
      <c r="GD70" s="197"/>
      <c r="GE70" s="197"/>
      <c r="GF70" s="197"/>
      <c r="GG70" s="197"/>
      <c r="GH70" s="197"/>
      <c r="GI70" s="197"/>
      <c r="GJ70" s="197"/>
      <c r="GK70" s="197"/>
      <c r="GL70" s="197"/>
      <c r="GM70" s="197"/>
      <c r="GN70" s="197"/>
      <c r="GO70" s="197"/>
      <c r="GP70" s="197"/>
      <c r="GQ70" s="197"/>
      <c r="GR70" s="197"/>
      <c r="GS70" s="197"/>
      <c r="GT70" s="197"/>
      <c r="GU70" s="197"/>
      <c r="GV70" s="197"/>
      <c r="GW70" s="197"/>
      <c r="GX70" s="197"/>
      <c r="GY70" s="197"/>
      <c r="GZ70" s="197"/>
      <c r="HA70" s="197"/>
      <c r="HB70" s="197"/>
      <c r="HC70" s="197"/>
      <c r="HD70" s="197"/>
      <c r="HE70" s="197"/>
      <c r="HF70" s="197"/>
      <c r="HG70" s="197"/>
      <c r="HH70" s="197"/>
      <c r="HI70" s="197"/>
      <c r="HJ70" s="197"/>
      <c r="HK70" s="197"/>
      <c r="HL70" s="197"/>
      <c r="HM70" s="197"/>
      <c r="HN70" s="197"/>
      <c r="HO70" s="197"/>
      <c r="HP70" s="197"/>
      <c r="HQ70" s="197"/>
      <c r="HR70" s="197"/>
      <c r="HS70" s="197"/>
      <c r="HT70" s="197"/>
      <c r="HU70" s="197"/>
      <c r="HV70" s="197"/>
      <c r="HW70" s="197"/>
      <c r="HX70" s="197"/>
      <c r="HY70" s="197"/>
      <c r="HZ70" s="197"/>
      <c r="IA70" s="197"/>
      <c r="IB70" s="197"/>
      <c r="IC70" s="197"/>
      <c r="ID70" s="197"/>
      <c r="IE70" s="197"/>
      <c r="IF70" s="197"/>
      <c r="IG70" s="197"/>
      <c r="IH70" s="197"/>
      <c r="II70" s="197"/>
      <c r="IJ70" s="197"/>
      <c r="IK70" s="197"/>
      <c r="IL70" s="197"/>
      <c r="IM70" s="197"/>
      <c r="IN70" s="197"/>
      <c r="IO70" s="197"/>
      <c r="IP70" s="197"/>
      <c r="IQ70" s="197"/>
      <c r="IR70" s="197"/>
      <c r="IS70" s="197"/>
      <c r="IT70" s="197"/>
      <c r="IU70" s="197"/>
      <c r="IV70" s="197"/>
    </row>
    <row r="71" spans="1:256">
      <c r="A71" s="197"/>
      <c r="AA71" s="278"/>
      <c r="AB71" s="278"/>
      <c r="AC71" s="278"/>
      <c r="AD71" s="278"/>
      <c r="AE71" s="278"/>
      <c r="BE71" s="206"/>
      <c r="BF71" s="206"/>
      <c r="BG71" s="206"/>
      <c r="BH71" s="206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197"/>
      <c r="BV71" s="197"/>
      <c r="BW71" s="197"/>
      <c r="BX71" s="197"/>
      <c r="BY71" s="197"/>
      <c r="BZ71" s="197"/>
      <c r="CA71" s="197"/>
      <c r="CB71" s="197"/>
      <c r="CC71" s="197"/>
      <c r="CD71" s="197"/>
      <c r="CE71" s="197"/>
      <c r="CF71" s="197"/>
      <c r="CG71" s="197"/>
      <c r="CH71" s="197"/>
      <c r="CI71" s="197"/>
      <c r="CJ71" s="197"/>
      <c r="CK71" s="197"/>
      <c r="CL71" s="197"/>
      <c r="CM71" s="197"/>
      <c r="CN71" s="197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  <c r="EN71" s="197"/>
      <c r="EO71" s="197"/>
      <c r="EP71" s="197"/>
      <c r="EQ71" s="197"/>
      <c r="ER71" s="197"/>
      <c r="ES71" s="197"/>
      <c r="ET71" s="197"/>
      <c r="EU71" s="197"/>
      <c r="EV71" s="197"/>
      <c r="EW71" s="197"/>
      <c r="EX71" s="197"/>
      <c r="EY71" s="197"/>
      <c r="EZ71" s="197"/>
      <c r="FA71" s="197"/>
      <c r="FB71" s="197"/>
      <c r="FC71" s="197"/>
      <c r="FD71" s="197"/>
      <c r="FE71" s="197"/>
      <c r="FF71" s="197"/>
      <c r="FG71" s="197"/>
      <c r="FH71" s="197"/>
      <c r="FI71" s="197"/>
      <c r="FJ71" s="197"/>
      <c r="FK71" s="197"/>
      <c r="FL71" s="197"/>
      <c r="FM71" s="197"/>
      <c r="FN71" s="197"/>
      <c r="FO71" s="197"/>
      <c r="FP71" s="197"/>
      <c r="FQ71" s="197"/>
      <c r="FR71" s="197"/>
      <c r="FS71" s="197"/>
      <c r="FT71" s="197"/>
      <c r="FU71" s="197"/>
      <c r="FV71" s="197"/>
      <c r="FW71" s="197"/>
      <c r="FX71" s="197"/>
      <c r="FY71" s="197"/>
      <c r="FZ71" s="197"/>
      <c r="GA71" s="197"/>
      <c r="GB71" s="197"/>
      <c r="GC71" s="197"/>
      <c r="GD71" s="197"/>
      <c r="GE71" s="197"/>
      <c r="GF71" s="197"/>
      <c r="GG71" s="197"/>
      <c r="GH71" s="197"/>
      <c r="GI71" s="197"/>
      <c r="GJ71" s="197"/>
      <c r="GK71" s="197"/>
      <c r="GL71" s="197"/>
      <c r="GM71" s="197"/>
      <c r="GN71" s="197"/>
      <c r="GO71" s="197"/>
      <c r="GP71" s="197"/>
      <c r="GQ71" s="197"/>
      <c r="GR71" s="197"/>
      <c r="GS71" s="197"/>
      <c r="GT71" s="197"/>
      <c r="GU71" s="197"/>
      <c r="GV71" s="197"/>
      <c r="GW71" s="197"/>
      <c r="GX71" s="197"/>
      <c r="GY71" s="197"/>
      <c r="GZ71" s="197"/>
      <c r="HA71" s="197"/>
      <c r="HB71" s="197"/>
      <c r="HC71" s="197"/>
      <c r="HD71" s="197"/>
      <c r="HE71" s="197"/>
      <c r="HF71" s="197"/>
      <c r="HG71" s="197"/>
      <c r="HH71" s="197"/>
      <c r="HI71" s="197"/>
      <c r="HJ71" s="197"/>
      <c r="HK71" s="197"/>
      <c r="HL71" s="197"/>
      <c r="HM71" s="197"/>
      <c r="HN71" s="197"/>
      <c r="HO71" s="197"/>
      <c r="HP71" s="197"/>
      <c r="HQ71" s="197"/>
      <c r="HR71" s="197"/>
      <c r="HS71" s="197"/>
      <c r="HT71" s="197"/>
      <c r="HU71" s="197"/>
      <c r="HV71" s="197"/>
      <c r="HW71" s="197"/>
      <c r="HX71" s="197"/>
      <c r="HY71" s="197"/>
      <c r="HZ71" s="197"/>
      <c r="IA71" s="197"/>
      <c r="IB71" s="197"/>
      <c r="IC71" s="197"/>
      <c r="ID71" s="197"/>
      <c r="IE71" s="197"/>
      <c r="IF71" s="197"/>
      <c r="IG71" s="197"/>
      <c r="IH71" s="197"/>
      <c r="II71" s="197"/>
      <c r="IJ71" s="197"/>
      <c r="IK71" s="197"/>
      <c r="IL71" s="197"/>
      <c r="IM71" s="197"/>
      <c r="IN71" s="197"/>
      <c r="IO71" s="197"/>
      <c r="IP71" s="197"/>
      <c r="IQ71" s="197"/>
      <c r="IR71" s="197"/>
      <c r="IS71" s="197"/>
      <c r="IT71" s="197"/>
      <c r="IU71" s="197"/>
      <c r="IV71" s="197"/>
    </row>
    <row r="72" spans="1:256">
      <c r="A72" s="197"/>
      <c r="H72" s="236"/>
      <c r="I72" s="236"/>
      <c r="J72" s="236"/>
      <c r="K72" s="206"/>
      <c r="AA72" s="278"/>
      <c r="AB72" s="278"/>
      <c r="AC72" s="278"/>
      <c r="AD72" s="278"/>
      <c r="AE72" s="278"/>
      <c r="BE72" s="206"/>
      <c r="BF72" s="206"/>
      <c r="BG72" s="206"/>
      <c r="BH72" s="206"/>
      <c r="BI72" s="197"/>
      <c r="BJ72" s="197"/>
      <c r="BK72" s="197"/>
      <c r="BL72" s="197"/>
      <c r="BM72" s="197"/>
      <c r="BN72" s="197"/>
      <c r="BO72" s="197"/>
      <c r="BP72" s="197"/>
      <c r="BQ72" s="197"/>
      <c r="BR72" s="197"/>
      <c r="BS72" s="197"/>
      <c r="BT72" s="197"/>
      <c r="BU72" s="197"/>
      <c r="BV72" s="197"/>
      <c r="BW72" s="197"/>
      <c r="BX72" s="197"/>
      <c r="BY72" s="197"/>
      <c r="BZ72" s="197"/>
      <c r="CA72" s="197"/>
      <c r="CB72" s="197"/>
      <c r="CC72" s="197"/>
      <c r="CD72" s="197"/>
      <c r="CE72" s="197"/>
      <c r="CF72" s="197"/>
      <c r="CG72" s="197"/>
      <c r="CH72" s="197"/>
      <c r="CI72" s="197"/>
      <c r="CJ72" s="197"/>
      <c r="CK72" s="197"/>
      <c r="CL72" s="197"/>
      <c r="CM72" s="197"/>
      <c r="CN72" s="197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  <c r="EN72" s="197"/>
      <c r="EO72" s="197"/>
      <c r="EP72" s="197"/>
      <c r="EQ72" s="197"/>
      <c r="ER72" s="197"/>
      <c r="ES72" s="197"/>
      <c r="ET72" s="197"/>
      <c r="EU72" s="197"/>
      <c r="EV72" s="197"/>
      <c r="EW72" s="197"/>
      <c r="EX72" s="197"/>
      <c r="EY72" s="197"/>
      <c r="EZ72" s="197"/>
      <c r="FA72" s="197"/>
      <c r="FB72" s="197"/>
      <c r="FC72" s="197"/>
      <c r="FD72" s="197"/>
      <c r="FE72" s="197"/>
      <c r="FF72" s="197"/>
      <c r="FG72" s="197"/>
      <c r="FH72" s="197"/>
      <c r="FI72" s="197"/>
      <c r="FJ72" s="197"/>
      <c r="FK72" s="197"/>
      <c r="FL72" s="197"/>
      <c r="FM72" s="197"/>
      <c r="FN72" s="197"/>
      <c r="FO72" s="197"/>
      <c r="FP72" s="197"/>
      <c r="FQ72" s="197"/>
      <c r="FR72" s="197"/>
      <c r="FS72" s="197"/>
      <c r="FT72" s="197"/>
      <c r="FU72" s="197"/>
      <c r="FV72" s="197"/>
      <c r="FW72" s="197"/>
      <c r="FX72" s="197"/>
      <c r="FY72" s="197"/>
      <c r="FZ72" s="197"/>
      <c r="GA72" s="197"/>
      <c r="GB72" s="197"/>
      <c r="GC72" s="197"/>
      <c r="GD72" s="197"/>
      <c r="GE72" s="197"/>
      <c r="GF72" s="197"/>
      <c r="GG72" s="197"/>
      <c r="GH72" s="197"/>
      <c r="GI72" s="197"/>
      <c r="GJ72" s="197"/>
      <c r="GK72" s="197"/>
      <c r="GL72" s="197"/>
      <c r="GM72" s="197"/>
      <c r="GN72" s="197"/>
      <c r="GO72" s="197"/>
      <c r="GP72" s="197"/>
      <c r="GQ72" s="197"/>
      <c r="GR72" s="197"/>
      <c r="GS72" s="197"/>
      <c r="GT72" s="197"/>
      <c r="GU72" s="197"/>
      <c r="GV72" s="197"/>
      <c r="GW72" s="197"/>
      <c r="GX72" s="197"/>
      <c r="GY72" s="197"/>
      <c r="GZ72" s="197"/>
      <c r="HA72" s="197"/>
      <c r="HB72" s="197"/>
      <c r="HC72" s="197"/>
      <c r="HD72" s="197"/>
      <c r="HE72" s="197"/>
      <c r="HF72" s="197"/>
      <c r="HG72" s="197"/>
      <c r="HH72" s="197"/>
      <c r="HI72" s="197"/>
      <c r="HJ72" s="197"/>
      <c r="HK72" s="197"/>
      <c r="HL72" s="197"/>
      <c r="HM72" s="197"/>
      <c r="HN72" s="197"/>
      <c r="HO72" s="197"/>
      <c r="HP72" s="197"/>
      <c r="HQ72" s="197"/>
      <c r="HR72" s="197"/>
      <c r="HS72" s="197"/>
      <c r="HT72" s="197"/>
      <c r="HU72" s="197"/>
      <c r="HV72" s="197"/>
      <c r="HW72" s="197"/>
      <c r="HX72" s="197"/>
      <c r="HY72" s="197"/>
      <c r="HZ72" s="197"/>
      <c r="IA72" s="197"/>
      <c r="IB72" s="197"/>
      <c r="IC72" s="197"/>
      <c r="ID72" s="197"/>
      <c r="IE72" s="197"/>
      <c r="IF72" s="197"/>
      <c r="IG72" s="197"/>
      <c r="IH72" s="197"/>
      <c r="II72" s="197"/>
      <c r="IJ72" s="197"/>
      <c r="IK72" s="197"/>
      <c r="IL72" s="197"/>
      <c r="IM72" s="197"/>
      <c r="IN72" s="197"/>
      <c r="IO72" s="197"/>
      <c r="IP72" s="197"/>
      <c r="IQ72" s="197"/>
      <c r="IR72" s="197"/>
      <c r="IS72" s="197"/>
      <c r="IT72" s="197"/>
      <c r="IU72" s="197"/>
      <c r="IV72" s="197"/>
    </row>
    <row r="73" spans="1:256">
      <c r="A73" s="197"/>
      <c r="J73" s="206"/>
      <c r="K73" s="206"/>
      <c r="AA73" s="278"/>
      <c r="AB73" s="278"/>
      <c r="AC73" s="278"/>
      <c r="AD73" s="278"/>
      <c r="AE73" s="278"/>
      <c r="BE73" s="206"/>
      <c r="BF73" s="206"/>
      <c r="BG73" s="206"/>
      <c r="BH73" s="206"/>
      <c r="BI73" s="197"/>
      <c r="BJ73" s="197"/>
      <c r="BK73" s="197"/>
      <c r="BL73" s="197"/>
      <c r="BM73" s="197"/>
      <c r="BN73" s="197"/>
      <c r="BO73" s="197"/>
      <c r="BP73" s="197"/>
      <c r="BQ73" s="197"/>
      <c r="BR73" s="197"/>
      <c r="BS73" s="197"/>
      <c r="BT73" s="197"/>
      <c r="BU73" s="197"/>
      <c r="BV73" s="197"/>
      <c r="BW73" s="197"/>
      <c r="BX73" s="197"/>
      <c r="BY73" s="197"/>
      <c r="BZ73" s="197"/>
      <c r="CA73" s="197"/>
      <c r="CB73" s="197"/>
      <c r="CC73" s="197"/>
      <c r="CD73" s="197"/>
      <c r="CE73" s="197"/>
      <c r="CF73" s="197"/>
      <c r="CG73" s="197"/>
      <c r="CH73" s="197"/>
      <c r="CI73" s="197"/>
      <c r="CJ73" s="197"/>
      <c r="CK73" s="197"/>
      <c r="CL73" s="197"/>
      <c r="CM73" s="197"/>
      <c r="CN73" s="197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  <c r="EN73" s="197"/>
      <c r="EO73" s="197"/>
      <c r="EP73" s="197"/>
      <c r="EQ73" s="197"/>
      <c r="ER73" s="197"/>
      <c r="ES73" s="197"/>
      <c r="ET73" s="197"/>
      <c r="EU73" s="197"/>
      <c r="EV73" s="197"/>
      <c r="EW73" s="197"/>
      <c r="EX73" s="197"/>
      <c r="EY73" s="197"/>
      <c r="EZ73" s="197"/>
      <c r="FA73" s="197"/>
      <c r="FB73" s="197"/>
      <c r="FC73" s="197"/>
      <c r="FD73" s="197"/>
      <c r="FE73" s="197"/>
      <c r="FF73" s="197"/>
      <c r="FG73" s="197"/>
      <c r="FH73" s="197"/>
      <c r="FI73" s="197"/>
      <c r="FJ73" s="197"/>
      <c r="FK73" s="197"/>
      <c r="FL73" s="197"/>
      <c r="FM73" s="197"/>
      <c r="FN73" s="197"/>
      <c r="FO73" s="197"/>
      <c r="FP73" s="197"/>
      <c r="FQ73" s="197"/>
      <c r="FR73" s="197"/>
      <c r="FS73" s="197"/>
      <c r="FT73" s="197"/>
      <c r="FU73" s="197"/>
      <c r="FV73" s="197"/>
      <c r="FW73" s="197"/>
      <c r="FX73" s="197"/>
      <c r="FY73" s="197"/>
      <c r="FZ73" s="197"/>
      <c r="GA73" s="197"/>
      <c r="GB73" s="197"/>
      <c r="GC73" s="197"/>
      <c r="GD73" s="197"/>
      <c r="GE73" s="197"/>
      <c r="GF73" s="197"/>
      <c r="GG73" s="197"/>
      <c r="GH73" s="197"/>
      <c r="GI73" s="197"/>
      <c r="GJ73" s="197"/>
      <c r="GK73" s="197"/>
      <c r="GL73" s="197"/>
      <c r="GM73" s="197"/>
      <c r="GN73" s="197"/>
      <c r="GO73" s="197"/>
      <c r="GP73" s="197"/>
      <c r="GQ73" s="197"/>
      <c r="GR73" s="197"/>
      <c r="GS73" s="197"/>
      <c r="GT73" s="197"/>
      <c r="GU73" s="197"/>
      <c r="GV73" s="197"/>
      <c r="GW73" s="197"/>
      <c r="GX73" s="197"/>
      <c r="GY73" s="197"/>
      <c r="GZ73" s="197"/>
      <c r="HA73" s="197"/>
      <c r="HB73" s="197"/>
      <c r="HC73" s="197"/>
      <c r="HD73" s="197"/>
      <c r="HE73" s="197"/>
      <c r="HF73" s="197"/>
      <c r="HG73" s="197"/>
      <c r="HH73" s="197"/>
      <c r="HI73" s="197"/>
      <c r="HJ73" s="197"/>
      <c r="HK73" s="197"/>
      <c r="HL73" s="197"/>
      <c r="HM73" s="197"/>
      <c r="HN73" s="197"/>
      <c r="HO73" s="197"/>
      <c r="HP73" s="197"/>
      <c r="HQ73" s="197"/>
      <c r="HR73" s="197"/>
      <c r="HS73" s="197"/>
      <c r="HT73" s="197"/>
      <c r="HU73" s="197"/>
      <c r="HV73" s="197"/>
      <c r="HW73" s="197"/>
      <c r="HX73" s="197"/>
      <c r="HY73" s="197"/>
      <c r="HZ73" s="197"/>
      <c r="IA73" s="197"/>
      <c r="IB73" s="197"/>
      <c r="IC73" s="197"/>
      <c r="ID73" s="197"/>
      <c r="IE73" s="197"/>
      <c r="IF73" s="197"/>
      <c r="IG73" s="197"/>
      <c r="IH73" s="197"/>
      <c r="II73" s="197"/>
      <c r="IJ73" s="197"/>
      <c r="IK73" s="197"/>
      <c r="IL73" s="197"/>
      <c r="IM73" s="197"/>
      <c r="IN73" s="197"/>
      <c r="IO73" s="197"/>
      <c r="IP73" s="197"/>
      <c r="IQ73" s="197"/>
      <c r="IR73" s="197"/>
      <c r="IS73" s="197"/>
      <c r="IT73" s="197"/>
      <c r="IU73" s="197"/>
      <c r="IV73" s="197"/>
    </row>
    <row r="74" spans="1:256">
      <c r="A74" s="197"/>
      <c r="J74" s="206"/>
      <c r="K74" s="206"/>
      <c r="AA74" s="278"/>
      <c r="AB74" s="278"/>
      <c r="AC74" s="278"/>
      <c r="AD74" s="278"/>
      <c r="AE74" s="278"/>
      <c r="BB74" s="211"/>
      <c r="BE74" s="206"/>
      <c r="BF74" s="206"/>
      <c r="BG74" s="206"/>
      <c r="BH74" s="206"/>
      <c r="BI74" s="197"/>
      <c r="BJ74" s="197"/>
      <c r="BK74" s="197"/>
      <c r="BL74" s="197"/>
      <c r="BM74" s="197"/>
      <c r="BN74" s="197"/>
      <c r="BO74" s="197"/>
      <c r="BP74" s="197"/>
      <c r="BQ74" s="197"/>
      <c r="BR74" s="197"/>
      <c r="BS74" s="197"/>
      <c r="BT74" s="197"/>
      <c r="BU74" s="197"/>
      <c r="BV74" s="197"/>
      <c r="BW74" s="197"/>
      <c r="BX74" s="197"/>
      <c r="BY74" s="197"/>
      <c r="BZ74" s="197"/>
      <c r="CA74" s="197"/>
      <c r="CB74" s="197"/>
      <c r="CC74" s="197"/>
      <c r="CD74" s="197"/>
      <c r="CE74" s="197"/>
      <c r="CF74" s="197"/>
      <c r="CG74" s="197"/>
      <c r="CH74" s="197"/>
      <c r="CI74" s="197"/>
      <c r="CJ74" s="197"/>
      <c r="CK74" s="197"/>
      <c r="CL74" s="197"/>
      <c r="CM74" s="197"/>
      <c r="CN74" s="197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  <c r="EN74" s="197"/>
      <c r="EO74" s="197"/>
      <c r="EP74" s="197"/>
      <c r="EQ74" s="197"/>
      <c r="ER74" s="197"/>
      <c r="ES74" s="197"/>
      <c r="ET74" s="197"/>
      <c r="EU74" s="197"/>
      <c r="EV74" s="197"/>
      <c r="EW74" s="197"/>
      <c r="EX74" s="197"/>
      <c r="EY74" s="197"/>
      <c r="EZ74" s="197"/>
      <c r="FA74" s="197"/>
      <c r="FB74" s="197"/>
      <c r="FC74" s="197"/>
      <c r="FD74" s="197"/>
      <c r="FE74" s="197"/>
      <c r="FF74" s="197"/>
      <c r="FG74" s="197"/>
      <c r="FH74" s="197"/>
      <c r="FI74" s="197"/>
      <c r="FJ74" s="197"/>
      <c r="FK74" s="197"/>
      <c r="FL74" s="197"/>
      <c r="FM74" s="197"/>
      <c r="FN74" s="197"/>
      <c r="FO74" s="197"/>
      <c r="FP74" s="197"/>
      <c r="FQ74" s="197"/>
      <c r="FR74" s="197"/>
      <c r="FS74" s="197"/>
      <c r="FT74" s="197"/>
      <c r="FU74" s="197"/>
      <c r="FV74" s="197"/>
      <c r="FW74" s="197"/>
      <c r="FX74" s="197"/>
      <c r="FY74" s="197"/>
      <c r="FZ74" s="197"/>
      <c r="GA74" s="197"/>
      <c r="GB74" s="197"/>
      <c r="GC74" s="197"/>
      <c r="GD74" s="197"/>
      <c r="GE74" s="197"/>
      <c r="GF74" s="197"/>
      <c r="GG74" s="197"/>
      <c r="GH74" s="197"/>
      <c r="GI74" s="197"/>
      <c r="GJ74" s="197"/>
      <c r="GK74" s="197"/>
      <c r="GL74" s="197"/>
      <c r="GM74" s="197"/>
      <c r="GN74" s="197"/>
      <c r="GO74" s="197"/>
      <c r="GP74" s="197"/>
      <c r="GQ74" s="197"/>
      <c r="GR74" s="197"/>
      <c r="GS74" s="197"/>
      <c r="GT74" s="197"/>
      <c r="GU74" s="197"/>
      <c r="GV74" s="197"/>
      <c r="GW74" s="197"/>
      <c r="GX74" s="197"/>
      <c r="GY74" s="197"/>
      <c r="GZ74" s="197"/>
      <c r="HA74" s="197"/>
      <c r="HB74" s="197"/>
      <c r="HC74" s="197"/>
      <c r="HD74" s="197"/>
      <c r="HE74" s="197"/>
      <c r="HF74" s="197"/>
      <c r="HG74" s="197"/>
      <c r="HH74" s="197"/>
      <c r="HI74" s="197"/>
      <c r="HJ74" s="197"/>
      <c r="HK74" s="197"/>
      <c r="HL74" s="197"/>
      <c r="HM74" s="197"/>
      <c r="HN74" s="197"/>
      <c r="HO74" s="197"/>
      <c r="HP74" s="197"/>
      <c r="HQ74" s="197"/>
      <c r="HR74" s="197"/>
      <c r="HS74" s="197"/>
      <c r="HT74" s="197"/>
      <c r="HU74" s="197"/>
      <c r="HV74" s="197"/>
      <c r="HW74" s="197"/>
      <c r="HX74" s="197"/>
      <c r="HY74" s="197"/>
      <c r="HZ74" s="197"/>
      <c r="IA74" s="197"/>
      <c r="IB74" s="197"/>
      <c r="IC74" s="197"/>
      <c r="ID74" s="197"/>
      <c r="IE74" s="197"/>
      <c r="IF74" s="197"/>
      <c r="IG74" s="197"/>
      <c r="IH74" s="197"/>
      <c r="II74" s="197"/>
      <c r="IJ74" s="197"/>
      <c r="IK74" s="197"/>
      <c r="IL74" s="197"/>
      <c r="IM74" s="197"/>
      <c r="IN74" s="197"/>
      <c r="IO74" s="197"/>
      <c r="IP74" s="197"/>
      <c r="IQ74" s="197"/>
      <c r="IR74" s="197"/>
      <c r="IS74" s="197"/>
      <c r="IT74" s="197"/>
      <c r="IU74" s="197"/>
      <c r="IV74" s="197"/>
    </row>
    <row r="75" spans="1:256">
      <c r="A75" s="197"/>
      <c r="J75" s="206"/>
      <c r="K75" s="206"/>
      <c r="AA75" s="278"/>
      <c r="AB75" s="278"/>
      <c r="AC75" s="278"/>
      <c r="AD75" s="278"/>
      <c r="AE75" s="278"/>
      <c r="BE75" s="206"/>
      <c r="BF75" s="206"/>
      <c r="BG75" s="206"/>
      <c r="BH75" s="206"/>
      <c r="BI75" s="197"/>
      <c r="BJ75" s="197"/>
      <c r="BK75" s="197"/>
      <c r="BL75" s="197"/>
      <c r="BM75" s="197"/>
      <c r="BN75" s="197"/>
      <c r="BO75" s="197"/>
      <c r="BP75" s="197"/>
      <c r="BQ75" s="197"/>
      <c r="BR75" s="197"/>
      <c r="BS75" s="197"/>
      <c r="BT75" s="197"/>
      <c r="BU75" s="197"/>
      <c r="BV75" s="197"/>
      <c r="BW75" s="197"/>
      <c r="BX75" s="197"/>
      <c r="BY75" s="197"/>
      <c r="BZ75" s="197"/>
      <c r="CA75" s="197"/>
      <c r="CB75" s="197"/>
      <c r="CC75" s="197"/>
      <c r="CD75" s="197"/>
      <c r="CE75" s="197"/>
      <c r="CF75" s="197"/>
      <c r="CG75" s="197"/>
      <c r="CH75" s="197"/>
      <c r="CI75" s="197"/>
      <c r="CJ75" s="197"/>
      <c r="CK75" s="197"/>
      <c r="CL75" s="197"/>
      <c r="CM75" s="197"/>
      <c r="CN75" s="197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  <c r="EN75" s="197"/>
      <c r="EO75" s="197"/>
      <c r="EP75" s="197"/>
      <c r="EQ75" s="197"/>
      <c r="ER75" s="197"/>
      <c r="ES75" s="197"/>
      <c r="ET75" s="197"/>
      <c r="EU75" s="197"/>
      <c r="EV75" s="197"/>
      <c r="EW75" s="197"/>
      <c r="EX75" s="197"/>
      <c r="EY75" s="197"/>
      <c r="EZ75" s="197"/>
      <c r="FA75" s="197"/>
      <c r="FB75" s="197"/>
      <c r="FC75" s="197"/>
      <c r="FD75" s="197"/>
      <c r="FE75" s="197"/>
      <c r="FF75" s="197"/>
      <c r="FG75" s="197"/>
      <c r="FH75" s="197"/>
      <c r="FI75" s="197"/>
      <c r="FJ75" s="197"/>
      <c r="FK75" s="197"/>
      <c r="FL75" s="197"/>
      <c r="FM75" s="197"/>
      <c r="FN75" s="197"/>
      <c r="FO75" s="197"/>
      <c r="FP75" s="197"/>
      <c r="FQ75" s="197"/>
      <c r="FR75" s="197"/>
      <c r="FS75" s="197"/>
      <c r="FT75" s="197"/>
      <c r="FU75" s="197"/>
      <c r="FV75" s="197"/>
      <c r="FW75" s="197"/>
      <c r="FX75" s="197"/>
      <c r="FY75" s="197"/>
      <c r="FZ75" s="197"/>
      <c r="GA75" s="197"/>
      <c r="GB75" s="197"/>
      <c r="GC75" s="197"/>
      <c r="GD75" s="197"/>
      <c r="GE75" s="197"/>
      <c r="GF75" s="197"/>
      <c r="GG75" s="197"/>
      <c r="GH75" s="197"/>
      <c r="GI75" s="197"/>
      <c r="GJ75" s="197"/>
      <c r="GK75" s="197"/>
      <c r="GL75" s="197"/>
      <c r="GM75" s="197"/>
      <c r="GN75" s="197"/>
      <c r="GO75" s="197"/>
      <c r="GP75" s="197"/>
      <c r="GQ75" s="197"/>
      <c r="GR75" s="197"/>
      <c r="GS75" s="197"/>
      <c r="GT75" s="197"/>
      <c r="GU75" s="197"/>
      <c r="GV75" s="197"/>
      <c r="GW75" s="197"/>
      <c r="GX75" s="197"/>
      <c r="GY75" s="197"/>
      <c r="GZ75" s="197"/>
      <c r="HA75" s="197"/>
      <c r="HB75" s="197"/>
      <c r="HC75" s="197"/>
      <c r="HD75" s="197"/>
      <c r="HE75" s="197"/>
      <c r="HF75" s="197"/>
      <c r="HG75" s="197"/>
      <c r="HH75" s="197"/>
      <c r="HI75" s="197"/>
      <c r="HJ75" s="197"/>
      <c r="HK75" s="197"/>
      <c r="HL75" s="197"/>
      <c r="HM75" s="197"/>
      <c r="HN75" s="197"/>
      <c r="HO75" s="197"/>
      <c r="HP75" s="197"/>
      <c r="HQ75" s="197"/>
      <c r="HR75" s="197"/>
      <c r="HS75" s="197"/>
      <c r="HT75" s="197"/>
      <c r="HU75" s="197"/>
      <c r="HV75" s="197"/>
      <c r="HW75" s="197"/>
      <c r="HX75" s="197"/>
      <c r="HY75" s="197"/>
      <c r="HZ75" s="197"/>
      <c r="IA75" s="197"/>
      <c r="IB75" s="197"/>
      <c r="IC75" s="197"/>
      <c r="ID75" s="197"/>
      <c r="IE75" s="197"/>
      <c r="IF75" s="197"/>
      <c r="IG75" s="197"/>
      <c r="IH75" s="197"/>
      <c r="II75" s="197"/>
      <c r="IJ75" s="197"/>
      <c r="IK75" s="197"/>
      <c r="IL75" s="197"/>
      <c r="IM75" s="197"/>
      <c r="IN75" s="197"/>
      <c r="IO75" s="197"/>
      <c r="IP75" s="197"/>
      <c r="IQ75" s="197"/>
      <c r="IR75" s="197"/>
      <c r="IS75" s="197"/>
      <c r="IT75" s="197"/>
      <c r="IU75" s="197"/>
      <c r="IV75" s="197"/>
    </row>
    <row r="76" spans="1:256">
      <c r="A76" s="197"/>
      <c r="J76" s="206"/>
      <c r="K76" s="206"/>
      <c r="AA76" s="278"/>
      <c r="AB76" s="278"/>
      <c r="AC76" s="278"/>
      <c r="AD76" s="278"/>
      <c r="AE76" s="278"/>
      <c r="BE76" s="206"/>
      <c r="BF76" s="206"/>
      <c r="BG76" s="206"/>
      <c r="BH76" s="206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197"/>
      <c r="BV76" s="197"/>
      <c r="BW76" s="197"/>
      <c r="BX76" s="197"/>
      <c r="BY76" s="197"/>
      <c r="BZ76" s="197"/>
      <c r="CA76" s="197"/>
      <c r="CB76" s="197"/>
      <c r="CC76" s="197"/>
      <c r="CD76" s="197"/>
      <c r="CE76" s="197"/>
      <c r="CF76" s="197"/>
      <c r="CG76" s="197"/>
      <c r="CH76" s="197"/>
      <c r="CI76" s="197"/>
      <c r="CJ76" s="197"/>
      <c r="CK76" s="197"/>
      <c r="CL76" s="197"/>
      <c r="CM76" s="197"/>
      <c r="CN76" s="197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  <c r="ER76" s="197"/>
      <c r="ES76" s="197"/>
      <c r="ET76" s="197"/>
      <c r="EU76" s="197"/>
      <c r="EV76" s="197"/>
      <c r="EW76" s="197"/>
      <c r="EX76" s="197"/>
      <c r="EY76" s="197"/>
      <c r="EZ76" s="197"/>
      <c r="FA76" s="197"/>
      <c r="FB76" s="197"/>
      <c r="FC76" s="197"/>
      <c r="FD76" s="197"/>
      <c r="FE76" s="197"/>
      <c r="FF76" s="197"/>
      <c r="FG76" s="197"/>
      <c r="FH76" s="197"/>
      <c r="FI76" s="197"/>
      <c r="FJ76" s="197"/>
      <c r="FK76" s="197"/>
      <c r="FL76" s="197"/>
      <c r="FM76" s="197"/>
      <c r="FN76" s="197"/>
      <c r="FO76" s="197"/>
      <c r="FP76" s="197"/>
      <c r="FQ76" s="197"/>
      <c r="FR76" s="197"/>
      <c r="FS76" s="197"/>
      <c r="FT76" s="197"/>
      <c r="FU76" s="197"/>
      <c r="FV76" s="197"/>
      <c r="FW76" s="197"/>
      <c r="FX76" s="197"/>
      <c r="FY76" s="197"/>
      <c r="FZ76" s="197"/>
      <c r="GA76" s="197"/>
      <c r="GB76" s="197"/>
      <c r="GC76" s="197"/>
      <c r="GD76" s="197"/>
      <c r="GE76" s="197"/>
      <c r="GF76" s="197"/>
      <c r="GG76" s="197"/>
      <c r="GH76" s="197"/>
      <c r="GI76" s="197"/>
      <c r="GJ76" s="197"/>
      <c r="GK76" s="197"/>
      <c r="GL76" s="197"/>
      <c r="GM76" s="197"/>
      <c r="GN76" s="197"/>
      <c r="GO76" s="197"/>
      <c r="GP76" s="197"/>
      <c r="GQ76" s="197"/>
      <c r="GR76" s="197"/>
      <c r="GS76" s="197"/>
      <c r="GT76" s="197"/>
      <c r="GU76" s="197"/>
      <c r="GV76" s="197"/>
      <c r="GW76" s="197"/>
      <c r="GX76" s="197"/>
      <c r="GY76" s="197"/>
      <c r="GZ76" s="197"/>
      <c r="HA76" s="197"/>
      <c r="HB76" s="197"/>
      <c r="HC76" s="197"/>
      <c r="HD76" s="197"/>
      <c r="HE76" s="197"/>
      <c r="HF76" s="197"/>
      <c r="HG76" s="197"/>
      <c r="HH76" s="197"/>
      <c r="HI76" s="197"/>
      <c r="HJ76" s="197"/>
      <c r="HK76" s="197"/>
      <c r="HL76" s="197"/>
      <c r="HM76" s="197"/>
      <c r="HN76" s="197"/>
      <c r="HO76" s="197"/>
      <c r="HP76" s="197"/>
      <c r="HQ76" s="197"/>
      <c r="HR76" s="197"/>
      <c r="HS76" s="197"/>
      <c r="HT76" s="197"/>
      <c r="HU76" s="197"/>
      <c r="HV76" s="197"/>
      <c r="HW76" s="197"/>
      <c r="HX76" s="197"/>
      <c r="HY76" s="197"/>
      <c r="HZ76" s="197"/>
      <c r="IA76" s="197"/>
      <c r="IB76" s="197"/>
      <c r="IC76" s="197"/>
      <c r="ID76" s="197"/>
      <c r="IE76" s="197"/>
      <c r="IF76" s="197"/>
      <c r="IG76" s="197"/>
      <c r="IH76" s="197"/>
      <c r="II76" s="197"/>
      <c r="IJ76" s="197"/>
      <c r="IK76" s="197"/>
      <c r="IL76" s="197"/>
      <c r="IM76" s="197"/>
      <c r="IN76" s="197"/>
      <c r="IO76" s="197"/>
      <c r="IP76" s="197"/>
      <c r="IQ76" s="197"/>
      <c r="IR76" s="197"/>
      <c r="IS76" s="197"/>
      <c r="IT76" s="197"/>
      <c r="IU76" s="197"/>
      <c r="IV76" s="197"/>
    </row>
    <row r="77" spans="1:256">
      <c r="A77" s="197"/>
      <c r="J77" s="206"/>
      <c r="K77" s="206"/>
      <c r="AA77" s="278"/>
      <c r="AB77" s="278"/>
      <c r="AC77" s="278"/>
      <c r="AD77" s="278"/>
      <c r="AE77" s="278"/>
      <c r="BE77" s="206"/>
      <c r="BF77" s="206"/>
      <c r="BG77" s="206"/>
      <c r="BH77" s="206"/>
      <c r="BI77" s="197"/>
      <c r="BJ77" s="197"/>
      <c r="BK77" s="197"/>
      <c r="BL77" s="197"/>
      <c r="BM77" s="197"/>
      <c r="BN77" s="197"/>
      <c r="BO77" s="197"/>
      <c r="BP77" s="197"/>
      <c r="BQ77" s="197"/>
      <c r="BR77" s="197"/>
      <c r="BS77" s="197"/>
      <c r="BT77" s="197"/>
      <c r="BU77" s="197"/>
      <c r="BV77" s="197"/>
      <c r="BW77" s="197"/>
      <c r="BX77" s="197"/>
      <c r="BY77" s="197"/>
      <c r="BZ77" s="197"/>
      <c r="CA77" s="197"/>
      <c r="CB77" s="197"/>
      <c r="CC77" s="197"/>
      <c r="CD77" s="197"/>
      <c r="CE77" s="197"/>
      <c r="CF77" s="197"/>
      <c r="CG77" s="197"/>
      <c r="CH77" s="197"/>
      <c r="CI77" s="197"/>
      <c r="CJ77" s="197"/>
      <c r="CK77" s="197"/>
      <c r="CL77" s="197"/>
      <c r="CM77" s="197"/>
      <c r="CN77" s="197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  <c r="EN77" s="197"/>
      <c r="EO77" s="197"/>
      <c r="EP77" s="197"/>
      <c r="EQ77" s="197"/>
      <c r="ER77" s="197"/>
      <c r="ES77" s="197"/>
      <c r="ET77" s="197"/>
      <c r="EU77" s="197"/>
      <c r="EV77" s="197"/>
      <c r="EW77" s="197"/>
      <c r="EX77" s="197"/>
      <c r="EY77" s="197"/>
      <c r="EZ77" s="197"/>
      <c r="FA77" s="197"/>
      <c r="FB77" s="197"/>
      <c r="FC77" s="197"/>
      <c r="FD77" s="197"/>
      <c r="FE77" s="197"/>
      <c r="FF77" s="197"/>
      <c r="FG77" s="197"/>
      <c r="FH77" s="197"/>
      <c r="FI77" s="197"/>
      <c r="FJ77" s="197"/>
      <c r="FK77" s="197"/>
      <c r="FL77" s="197"/>
      <c r="FM77" s="197"/>
      <c r="FN77" s="197"/>
      <c r="FO77" s="197"/>
      <c r="FP77" s="197"/>
      <c r="FQ77" s="197"/>
      <c r="FR77" s="197"/>
      <c r="FS77" s="197"/>
      <c r="FT77" s="197"/>
      <c r="FU77" s="197"/>
      <c r="FV77" s="197"/>
      <c r="FW77" s="197"/>
      <c r="FX77" s="197"/>
      <c r="FY77" s="197"/>
      <c r="FZ77" s="197"/>
      <c r="GA77" s="197"/>
      <c r="GB77" s="197"/>
      <c r="GC77" s="197"/>
      <c r="GD77" s="197"/>
      <c r="GE77" s="197"/>
      <c r="GF77" s="197"/>
      <c r="GG77" s="197"/>
      <c r="GH77" s="197"/>
      <c r="GI77" s="197"/>
      <c r="GJ77" s="197"/>
      <c r="GK77" s="197"/>
      <c r="GL77" s="197"/>
      <c r="GM77" s="197"/>
      <c r="GN77" s="197"/>
      <c r="GO77" s="197"/>
      <c r="GP77" s="197"/>
      <c r="GQ77" s="197"/>
      <c r="GR77" s="197"/>
      <c r="GS77" s="197"/>
      <c r="GT77" s="197"/>
      <c r="GU77" s="197"/>
      <c r="GV77" s="197"/>
      <c r="GW77" s="197"/>
      <c r="GX77" s="197"/>
      <c r="GY77" s="197"/>
      <c r="GZ77" s="197"/>
      <c r="HA77" s="197"/>
      <c r="HB77" s="197"/>
      <c r="HC77" s="197"/>
      <c r="HD77" s="197"/>
      <c r="HE77" s="197"/>
      <c r="HF77" s="197"/>
      <c r="HG77" s="197"/>
      <c r="HH77" s="197"/>
      <c r="HI77" s="197"/>
      <c r="HJ77" s="197"/>
      <c r="HK77" s="197"/>
      <c r="HL77" s="197"/>
      <c r="HM77" s="197"/>
      <c r="HN77" s="197"/>
      <c r="HO77" s="197"/>
      <c r="HP77" s="197"/>
      <c r="HQ77" s="197"/>
      <c r="HR77" s="197"/>
      <c r="HS77" s="197"/>
      <c r="HT77" s="197"/>
      <c r="HU77" s="197"/>
      <c r="HV77" s="197"/>
      <c r="HW77" s="197"/>
      <c r="HX77" s="197"/>
      <c r="HY77" s="197"/>
      <c r="HZ77" s="197"/>
      <c r="IA77" s="197"/>
      <c r="IB77" s="197"/>
      <c r="IC77" s="197"/>
      <c r="ID77" s="197"/>
      <c r="IE77" s="197"/>
      <c r="IF77" s="197"/>
      <c r="IG77" s="197"/>
      <c r="IH77" s="197"/>
      <c r="II77" s="197"/>
      <c r="IJ77" s="197"/>
      <c r="IK77" s="197"/>
      <c r="IL77" s="197"/>
      <c r="IM77" s="197"/>
      <c r="IN77" s="197"/>
      <c r="IO77" s="197"/>
      <c r="IP77" s="197"/>
      <c r="IQ77" s="197"/>
      <c r="IR77" s="197"/>
      <c r="IS77" s="197"/>
      <c r="IT77" s="197"/>
      <c r="IU77" s="197"/>
      <c r="IV77" s="197"/>
    </row>
    <row r="78" spans="1:256">
      <c r="A78" s="197"/>
      <c r="J78" s="206"/>
      <c r="K78" s="206"/>
      <c r="AA78" s="278"/>
      <c r="AB78" s="278"/>
      <c r="AC78" s="278"/>
      <c r="AD78" s="278"/>
      <c r="AE78" s="278"/>
      <c r="BE78" s="206"/>
      <c r="BF78" s="206"/>
      <c r="BG78" s="206"/>
      <c r="BH78" s="206"/>
      <c r="BI78" s="197"/>
      <c r="BJ78" s="197"/>
      <c r="BK78" s="197"/>
      <c r="BL78" s="197"/>
      <c r="BM78" s="197"/>
      <c r="BN78" s="197"/>
      <c r="BO78" s="197"/>
      <c r="BP78" s="197"/>
      <c r="BQ78" s="197"/>
      <c r="BR78" s="197"/>
      <c r="BS78" s="197"/>
      <c r="BT78" s="197"/>
      <c r="BU78" s="197"/>
      <c r="BV78" s="197"/>
      <c r="BW78" s="197"/>
      <c r="BX78" s="197"/>
      <c r="BY78" s="197"/>
      <c r="BZ78" s="197"/>
      <c r="CA78" s="197"/>
      <c r="CB78" s="197"/>
      <c r="CC78" s="197"/>
      <c r="CD78" s="197"/>
      <c r="CE78" s="197"/>
      <c r="CF78" s="197"/>
      <c r="CG78" s="197"/>
      <c r="CH78" s="197"/>
      <c r="CI78" s="197"/>
      <c r="CJ78" s="197"/>
      <c r="CK78" s="197"/>
      <c r="CL78" s="197"/>
      <c r="CM78" s="197"/>
      <c r="CN78" s="197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  <c r="EN78" s="197"/>
      <c r="EO78" s="197"/>
      <c r="EP78" s="197"/>
      <c r="EQ78" s="197"/>
      <c r="ER78" s="197"/>
      <c r="ES78" s="197"/>
      <c r="ET78" s="197"/>
      <c r="EU78" s="197"/>
      <c r="EV78" s="197"/>
      <c r="EW78" s="197"/>
      <c r="EX78" s="197"/>
      <c r="EY78" s="197"/>
      <c r="EZ78" s="197"/>
      <c r="FA78" s="197"/>
      <c r="FB78" s="197"/>
      <c r="FC78" s="197"/>
      <c r="FD78" s="197"/>
      <c r="FE78" s="197"/>
      <c r="FF78" s="197"/>
      <c r="FG78" s="197"/>
      <c r="FH78" s="197"/>
      <c r="FI78" s="197"/>
      <c r="FJ78" s="197"/>
      <c r="FK78" s="197"/>
      <c r="FL78" s="197"/>
      <c r="FM78" s="197"/>
      <c r="FN78" s="197"/>
      <c r="FO78" s="197"/>
      <c r="FP78" s="197"/>
      <c r="FQ78" s="197"/>
      <c r="FR78" s="197"/>
      <c r="FS78" s="197"/>
      <c r="FT78" s="197"/>
      <c r="FU78" s="197"/>
      <c r="FV78" s="197"/>
      <c r="FW78" s="197"/>
      <c r="FX78" s="197"/>
      <c r="FY78" s="197"/>
      <c r="FZ78" s="197"/>
      <c r="GA78" s="197"/>
      <c r="GB78" s="197"/>
      <c r="GC78" s="197"/>
      <c r="GD78" s="197"/>
      <c r="GE78" s="197"/>
      <c r="GF78" s="197"/>
      <c r="GG78" s="197"/>
      <c r="GH78" s="197"/>
      <c r="GI78" s="197"/>
      <c r="GJ78" s="197"/>
      <c r="GK78" s="197"/>
      <c r="GL78" s="197"/>
      <c r="GM78" s="197"/>
      <c r="GN78" s="197"/>
      <c r="GO78" s="197"/>
      <c r="GP78" s="197"/>
      <c r="GQ78" s="197"/>
      <c r="GR78" s="197"/>
      <c r="GS78" s="197"/>
      <c r="GT78" s="197"/>
      <c r="GU78" s="197"/>
      <c r="GV78" s="197"/>
      <c r="GW78" s="197"/>
      <c r="GX78" s="197"/>
      <c r="GY78" s="197"/>
      <c r="GZ78" s="197"/>
      <c r="HA78" s="197"/>
      <c r="HB78" s="197"/>
      <c r="HC78" s="197"/>
      <c r="HD78" s="197"/>
      <c r="HE78" s="197"/>
      <c r="HF78" s="197"/>
      <c r="HG78" s="197"/>
      <c r="HH78" s="197"/>
      <c r="HI78" s="197"/>
      <c r="HJ78" s="197"/>
      <c r="HK78" s="197"/>
      <c r="HL78" s="197"/>
      <c r="HM78" s="197"/>
      <c r="HN78" s="197"/>
      <c r="HO78" s="197"/>
      <c r="HP78" s="197"/>
      <c r="HQ78" s="197"/>
      <c r="HR78" s="197"/>
      <c r="HS78" s="197"/>
      <c r="HT78" s="197"/>
      <c r="HU78" s="197"/>
      <c r="HV78" s="197"/>
      <c r="HW78" s="197"/>
      <c r="HX78" s="197"/>
      <c r="HY78" s="197"/>
      <c r="HZ78" s="197"/>
      <c r="IA78" s="197"/>
      <c r="IB78" s="197"/>
      <c r="IC78" s="197"/>
      <c r="ID78" s="197"/>
      <c r="IE78" s="197"/>
      <c r="IF78" s="197"/>
      <c r="IG78" s="197"/>
      <c r="IH78" s="197"/>
      <c r="II78" s="197"/>
      <c r="IJ78" s="197"/>
      <c r="IK78" s="197"/>
      <c r="IL78" s="197"/>
      <c r="IM78" s="197"/>
      <c r="IN78" s="197"/>
      <c r="IO78" s="197"/>
      <c r="IP78" s="197"/>
      <c r="IQ78" s="197"/>
      <c r="IR78" s="197"/>
      <c r="IS78" s="197"/>
      <c r="IT78" s="197"/>
      <c r="IU78" s="197"/>
      <c r="IV78" s="197"/>
    </row>
    <row r="79" spans="1:256">
      <c r="A79" s="197"/>
      <c r="J79" s="206"/>
      <c r="K79" s="206"/>
      <c r="AA79" s="278"/>
      <c r="AB79" s="278"/>
      <c r="AC79" s="278"/>
      <c r="AD79" s="278"/>
      <c r="AE79" s="278"/>
      <c r="BE79" s="206"/>
      <c r="BF79" s="206"/>
      <c r="BG79" s="206"/>
      <c r="BH79" s="206"/>
      <c r="BI79" s="197"/>
      <c r="BJ79" s="197"/>
      <c r="BK79" s="197"/>
      <c r="BL79" s="197"/>
      <c r="BM79" s="197"/>
      <c r="BN79" s="197"/>
      <c r="BO79" s="197"/>
      <c r="BP79" s="197"/>
      <c r="BQ79" s="197"/>
      <c r="BR79" s="197"/>
      <c r="BS79" s="197"/>
      <c r="BT79" s="197"/>
      <c r="BU79" s="197"/>
      <c r="BV79" s="197"/>
      <c r="BW79" s="197"/>
      <c r="BX79" s="197"/>
      <c r="BY79" s="197"/>
      <c r="BZ79" s="197"/>
      <c r="CA79" s="197"/>
      <c r="CB79" s="197"/>
      <c r="CC79" s="197"/>
      <c r="CD79" s="197"/>
      <c r="CE79" s="197"/>
      <c r="CF79" s="197"/>
      <c r="CG79" s="197"/>
      <c r="CH79" s="197"/>
      <c r="CI79" s="197"/>
      <c r="CJ79" s="197"/>
      <c r="CK79" s="197"/>
      <c r="CL79" s="197"/>
      <c r="CM79" s="197"/>
      <c r="CN79" s="197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  <c r="EN79" s="197"/>
      <c r="EO79" s="197"/>
      <c r="EP79" s="197"/>
      <c r="EQ79" s="197"/>
      <c r="ER79" s="197"/>
      <c r="ES79" s="197"/>
      <c r="ET79" s="197"/>
      <c r="EU79" s="197"/>
      <c r="EV79" s="197"/>
      <c r="EW79" s="197"/>
      <c r="EX79" s="197"/>
      <c r="EY79" s="197"/>
      <c r="EZ79" s="197"/>
      <c r="FA79" s="197"/>
      <c r="FB79" s="197"/>
      <c r="FC79" s="197"/>
      <c r="FD79" s="197"/>
      <c r="FE79" s="197"/>
      <c r="FF79" s="197"/>
      <c r="FG79" s="197"/>
      <c r="FH79" s="197"/>
      <c r="FI79" s="197"/>
      <c r="FJ79" s="197"/>
      <c r="FK79" s="197"/>
      <c r="FL79" s="197"/>
      <c r="FM79" s="197"/>
      <c r="FN79" s="197"/>
      <c r="FO79" s="197"/>
      <c r="FP79" s="197"/>
      <c r="FQ79" s="197"/>
      <c r="FR79" s="197"/>
      <c r="FS79" s="197"/>
      <c r="FT79" s="197"/>
      <c r="FU79" s="197"/>
      <c r="FV79" s="197"/>
      <c r="FW79" s="197"/>
      <c r="FX79" s="197"/>
      <c r="FY79" s="197"/>
      <c r="FZ79" s="197"/>
      <c r="GA79" s="197"/>
      <c r="GB79" s="197"/>
      <c r="GC79" s="197"/>
      <c r="GD79" s="197"/>
      <c r="GE79" s="197"/>
      <c r="GF79" s="197"/>
      <c r="GG79" s="197"/>
      <c r="GH79" s="197"/>
      <c r="GI79" s="197"/>
      <c r="GJ79" s="197"/>
      <c r="GK79" s="197"/>
      <c r="GL79" s="197"/>
      <c r="GM79" s="197"/>
      <c r="GN79" s="197"/>
      <c r="GO79" s="197"/>
      <c r="GP79" s="197"/>
      <c r="GQ79" s="197"/>
      <c r="GR79" s="197"/>
      <c r="GS79" s="197"/>
      <c r="GT79" s="197"/>
      <c r="GU79" s="197"/>
      <c r="GV79" s="197"/>
      <c r="GW79" s="197"/>
      <c r="GX79" s="197"/>
      <c r="GY79" s="197"/>
      <c r="GZ79" s="197"/>
      <c r="HA79" s="197"/>
      <c r="HB79" s="197"/>
      <c r="HC79" s="197"/>
      <c r="HD79" s="197"/>
      <c r="HE79" s="197"/>
      <c r="HF79" s="197"/>
      <c r="HG79" s="197"/>
      <c r="HH79" s="197"/>
      <c r="HI79" s="197"/>
      <c r="HJ79" s="197"/>
      <c r="HK79" s="197"/>
      <c r="HL79" s="197"/>
      <c r="HM79" s="197"/>
      <c r="HN79" s="197"/>
      <c r="HO79" s="197"/>
      <c r="HP79" s="197"/>
      <c r="HQ79" s="197"/>
      <c r="HR79" s="197"/>
      <c r="HS79" s="197"/>
      <c r="HT79" s="197"/>
      <c r="HU79" s="197"/>
      <c r="HV79" s="197"/>
      <c r="HW79" s="197"/>
      <c r="HX79" s="197"/>
      <c r="HY79" s="197"/>
      <c r="HZ79" s="197"/>
      <c r="IA79" s="197"/>
      <c r="IB79" s="197"/>
      <c r="IC79" s="197"/>
      <c r="ID79" s="197"/>
      <c r="IE79" s="197"/>
      <c r="IF79" s="197"/>
      <c r="IG79" s="197"/>
      <c r="IH79" s="197"/>
      <c r="II79" s="197"/>
      <c r="IJ79" s="197"/>
      <c r="IK79" s="197"/>
      <c r="IL79" s="197"/>
      <c r="IM79" s="197"/>
      <c r="IN79" s="197"/>
      <c r="IO79" s="197"/>
      <c r="IP79" s="197"/>
      <c r="IQ79" s="197"/>
      <c r="IR79" s="197"/>
      <c r="IS79" s="197"/>
      <c r="IT79" s="197"/>
      <c r="IU79" s="197"/>
      <c r="IV79" s="197"/>
    </row>
    <row r="80" spans="1:256">
      <c r="A80" s="197"/>
      <c r="J80" s="206"/>
      <c r="K80" s="206"/>
      <c r="AA80" s="278"/>
      <c r="AB80" s="278"/>
      <c r="AC80" s="278"/>
      <c r="AD80" s="278"/>
      <c r="AE80" s="278"/>
      <c r="BE80" s="206"/>
      <c r="BF80" s="206"/>
      <c r="BG80" s="206"/>
      <c r="BH80" s="206"/>
      <c r="BI80" s="197"/>
      <c r="BJ80" s="197"/>
      <c r="BK80" s="197"/>
      <c r="BL80" s="197"/>
      <c r="BM80" s="197"/>
      <c r="BN80" s="197"/>
      <c r="BO80" s="197"/>
      <c r="BP80" s="197"/>
      <c r="BQ80" s="197"/>
      <c r="BR80" s="197"/>
      <c r="BS80" s="197"/>
      <c r="BT80" s="197"/>
      <c r="BU80" s="197"/>
      <c r="BV80" s="197"/>
      <c r="BW80" s="197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  <c r="EN80" s="197"/>
      <c r="EO80" s="197"/>
      <c r="EP80" s="197"/>
      <c r="EQ80" s="197"/>
      <c r="ER80" s="197"/>
      <c r="ES80" s="197"/>
      <c r="ET80" s="197"/>
      <c r="EU80" s="197"/>
      <c r="EV80" s="197"/>
      <c r="EW80" s="197"/>
      <c r="EX80" s="197"/>
      <c r="EY80" s="197"/>
      <c r="EZ80" s="197"/>
      <c r="FA80" s="197"/>
      <c r="FB80" s="197"/>
      <c r="FC80" s="197"/>
      <c r="FD80" s="197"/>
      <c r="FE80" s="197"/>
      <c r="FF80" s="197"/>
      <c r="FG80" s="197"/>
      <c r="FH80" s="197"/>
      <c r="FI80" s="197"/>
      <c r="FJ80" s="197"/>
      <c r="FK80" s="197"/>
      <c r="FL80" s="197"/>
      <c r="FM80" s="197"/>
      <c r="FN80" s="197"/>
      <c r="FO80" s="197"/>
      <c r="FP80" s="197"/>
      <c r="FQ80" s="197"/>
      <c r="FR80" s="197"/>
      <c r="FS80" s="197"/>
      <c r="FT80" s="197"/>
      <c r="FU80" s="197"/>
      <c r="FV80" s="197"/>
      <c r="FW80" s="197"/>
      <c r="FX80" s="197"/>
      <c r="FY80" s="197"/>
      <c r="FZ80" s="197"/>
      <c r="GA80" s="197"/>
      <c r="GB80" s="197"/>
      <c r="GC80" s="197"/>
      <c r="GD80" s="197"/>
      <c r="GE80" s="197"/>
      <c r="GF80" s="197"/>
      <c r="GG80" s="197"/>
      <c r="GH80" s="197"/>
      <c r="GI80" s="197"/>
      <c r="GJ80" s="197"/>
      <c r="GK80" s="197"/>
      <c r="GL80" s="197"/>
      <c r="GM80" s="197"/>
      <c r="GN80" s="197"/>
      <c r="GO80" s="197"/>
      <c r="GP80" s="197"/>
      <c r="GQ80" s="197"/>
      <c r="GR80" s="197"/>
      <c r="GS80" s="197"/>
      <c r="GT80" s="197"/>
      <c r="GU80" s="197"/>
      <c r="GV80" s="197"/>
      <c r="GW80" s="197"/>
      <c r="GX80" s="197"/>
      <c r="GY80" s="197"/>
      <c r="GZ80" s="197"/>
      <c r="HA80" s="197"/>
      <c r="HB80" s="197"/>
      <c r="HC80" s="197"/>
      <c r="HD80" s="197"/>
      <c r="HE80" s="197"/>
      <c r="HF80" s="197"/>
      <c r="HG80" s="197"/>
      <c r="HH80" s="197"/>
      <c r="HI80" s="197"/>
      <c r="HJ80" s="197"/>
      <c r="HK80" s="197"/>
      <c r="HL80" s="197"/>
      <c r="HM80" s="197"/>
      <c r="HN80" s="197"/>
      <c r="HO80" s="197"/>
      <c r="HP80" s="197"/>
      <c r="HQ80" s="197"/>
      <c r="HR80" s="197"/>
      <c r="HS80" s="197"/>
      <c r="HT80" s="197"/>
      <c r="HU80" s="197"/>
      <c r="HV80" s="197"/>
      <c r="HW80" s="197"/>
      <c r="HX80" s="197"/>
      <c r="HY80" s="197"/>
      <c r="HZ80" s="197"/>
      <c r="IA80" s="197"/>
      <c r="IB80" s="197"/>
      <c r="IC80" s="197"/>
      <c r="ID80" s="197"/>
      <c r="IE80" s="197"/>
      <c r="IF80" s="197"/>
      <c r="IG80" s="197"/>
      <c r="IH80" s="197"/>
      <c r="II80" s="197"/>
      <c r="IJ80" s="197"/>
      <c r="IK80" s="197"/>
      <c r="IL80" s="197"/>
      <c r="IM80" s="197"/>
      <c r="IN80" s="197"/>
      <c r="IO80" s="197"/>
      <c r="IP80" s="197"/>
      <c r="IQ80" s="197"/>
      <c r="IR80" s="197"/>
      <c r="IS80" s="197"/>
      <c r="IT80" s="197"/>
      <c r="IU80" s="197"/>
      <c r="IV80" s="197"/>
    </row>
    <row r="81" spans="1:256">
      <c r="A81" s="197"/>
      <c r="J81" s="206"/>
      <c r="K81" s="206"/>
      <c r="AA81" s="278"/>
      <c r="AB81" s="278"/>
      <c r="AC81" s="278"/>
      <c r="AD81" s="278"/>
      <c r="AE81" s="278"/>
      <c r="BE81" s="206"/>
      <c r="BF81" s="206"/>
      <c r="BG81" s="206"/>
      <c r="BH81" s="206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197"/>
      <c r="BV81" s="197"/>
      <c r="BW81" s="197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  <c r="EN81" s="197"/>
      <c r="EO81" s="197"/>
      <c r="EP81" s="197"/>
      <c r="EQ81" s="197"/>
      <c r="ER81" s="197"/>
      <c r="ES81" s="197"/>
      <c r="ET81" s="197"/>
      <c r="EU81" s="197"/>
      <c r="EV81" s="197"/>
      <c r="EW81" s="197"/>
      <c r="EX81" s="197"/>
      <c r="EY81" s="197"/>
      <c r="EZ81" s="197"/>
      <c r="FA81" s="197"/>
      <c r="FB81" s="197"/>
      <c r="FC81" s="197"/>
      <c r="FD81" s="197"/>
      <c r="FE81" s="197"/>
      <c r="FF81" s="197"/>
      <c r="FG81" s="197"/>
      <c r="FH81" s="197"/>
      <c r="FI81" s="197"/>
      <c r="FJ81" s="197"/>
      <c r="FK81" s="197"/>
      <c r="FL81" s="197"/>
      <c r="FM81" s="197"/>
      <c r="FN81" s="197"/>
      <c r="FO81" s="197"/>
      <c r="FP81" s="197"/>
      <c r="FQ81" s="197"/>
      <c r="FR81" s="197"/>
      <c r="FS81" s="197"/>
      <c r="FT81" s="197"/>
      <c r="FU81" s="197"/>
      <c r="FV81" s="197"/>
      <c r="FW81" s="197"/>
      <c r="FX81" s="197"/>
      <c r="FY81" s="197"/>
      <c r="FZ81" s="197"/>
      <c r="GA81" s="197"/>
      <c r="GB81" s="197"/>
      <c r="GC81" s="197"/>
      <c r="GD81" s="197"/>
      <c r="GE81" s="197"/>
      <c r="GF81" s="197"/>
      <c r="GG81" s="197"/>
      <c r="GH81" s="197"/>
      <c r="GI81" s="197"/>
      <c r="GJ81" s="197"/>
      <c r="GK81" s="197"/>
      <c r="GL81" s="197"/>
      <c r="GM81" s="197"/>
      <c r="GN81" s="197"/>
      <c r="GO81" s="197"/>
      <c r="GP81" s="197"/>
      <c r="GQ81" s="197"/>
      <c r="GR81" s="197"/>
      <c r="GS81" s="197"/>
      <c r="GT81" s="197"/>
      <c r="GU81" s="197"/>
      <c r="GV81" s="197"/>
      <c r="GW81" s="197"/>
      <c r="GX81" s="197"/>
      <c r="GY81" s="197"/>
      <c r="GZ81" s="197"/>
      <c r="HA81" s="197"/>
      <c r="HB81" s="197"/>
      <c r="HC81" s="197"/>
      <c r="HD81" s="197"/>
      <c r="HE81" s="197"/>
      <c r="HF81" s="197"/>
      <c r="HG81" s="197"/>
      <c r="HH81" s="197"/>
      <c r="HI81" s="197"/>
      <c r="HJ81" s="197"/>
      <c r="HK81" s="197"/>
      <c r="HL81" s="197"/>
      <c r="HM81" s="197"/>
      <c r="HN81" s="197"/>
      <c r="HO81" s="197"/>
      <c r="HP81" s="197"/>
      <c r="HQ81" s="197"/>
      <c r="HR81" s="197"/>
      <c r="HS81" s="197"/>
      <c r="HT81" s="197"/>
      <c r="HU81" s="197"/>
      <c r="HV81" s="197"/>
      <c r="HW81" s="197"/>
      <c r="HX81" s="197"/>
      <c r="HY81" s="197"/>
      <c r="HZ81" s="197"/>
      <c r="IA81" s="197"/>
      <c r="IB81" s="197"/>
      <c r="IC81" s="197"/>
      <c r="ID81" s="197"/>
      <c r="IE81" s="197"/>
      <c r="IF81" s="197"/>
      <c r="IG81" s="197"/>
      <c r="IH81" s="197"/>
      <c r="II81" s="197"/>
      <c r="IJ81" s="197"/>
      <c r="IK81" s="197"/>
      <c r="IL81" s="197"/>
      <c r="IM81" s="197"/>
      <c r="IN81" s="197"/>
      <c r="IO81" s="197"/>
      <c r="IP81" s="197"/>
      <c r="IQ81" s="197"/>
      <c r="IR81" s="197"/>
      <c r="IS81" s="197"/>
      <c r="IT81" s="197"/>
      <c r="IU81" s="197"/>
      <c r="IV81" s="197"/>
    </row>
    <row r="82" spans="1:256">
      <c r="A82" s="197"/>
      <c r="J82" s="206"/>
      <c r="K82" s="206"/>
      <c r="AA82" s="278"/>
      <c r="AB82" s="278"/>
      <c r="AC82" s="278"/>
      <c r="AD82" s="278"/>
      <c r="AE82" s="278"/>
      <c r="BE82" s="206"/>
      <c r="BF82" s="206"/>
      <c r="BG82" s="206"/>
      <c r="BH82" s="206"/>
      <c r="BI82" s="197"/>
      <c r="BJ82" s="197"/>
      <c r="BK82" s="197"/>
      <c r="BL82" s="197"/>
      <c r="BM82" s="197"/>
      <c r="BN82" s="197"/>
      <c r="BO82" s="197"/>
      <c r="BP82" s="197"/>
      <c r="BQ82" s="197"/>
      <c r="BR82" s="197"/>
      <c r="BS82" s="197"/>
      <c r="BT82" s="197"/>
      <c r="BU82" s="197"/>
      <c r="BV82" s="197"/>
      <c r="BW82" s="197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  <c r="ER82" s="197"/>
      <c r="ES82" s="197"/>
      <c r="ET82" s="197"/>
      <c r="EU82" s="197"/>
      <c r="EV82" s="197"/>
      <c r="EW82" s="197"/>
      <c r="EX82" s="197"/>
      <c r="EY82" s="197"/>
      <c r="EZ82" s="197"/>
      <c r="FA82" s="197"/>
      <c r="FB82" s="197"/>
      <c r="FC82" s="197"/>
      <c r="FD82" s="197"/>
      <c r="FE82" s="197"/>
      <c r="FF82" s="197"/>
      <c r="FG82" s="197"/>
      <c r="FH82" s="197"/>
      <c r="FI82" s="197"/>
      <c r="FJ82" s="197"/>
      <c r="FK82" s="197"/>
      <c r="FL82" s="197"/>
      <c r="FM82" s="197"/>
      <c r="FN82" s="197"/>
      <c r="FO82" s="197"/>
      <c r="FP82" s="197"/>
      <c r="FQ82" s="197"/>
      <c r="FR82" s="197"/>
      <c r="FS82" s="197"/>
      <c r="FT82" s="197"/>
      <c r="FU82" s="197"/>
      <c r="FV82" s="197"/>
      <c r="FW82" s="197"/>
      <c r="FX82" s="197"/>
      <c r="FY82" s="197"/>
      <c r="FZ82" s="197"/>
      <c r="GA82" s="197"/>
      <c r="GB82" s="197"/>
      <c r="GC82" s="197"/>
      <c r="GD82" s="197"/>
      <c r="GE82" s="197"/>
      <c r="GF82" s="197"/>
      <c r="GG82" s="197"/>
      <c r="GH82" s="197"/>
      <c r="GI82" s="197"/>
      <c r="GJ82" s="197"/>
      <c r="GK82" s="197"/>
      <c r="GL82" s="197"/>
      <c r="GM82" s="197"/>
      <c r="GN82" s="197"/>
      <c r="GO82" s="197"/>
      <c r="GP82" s="197"/>
      <c r="GQ82" s="197"/>
      <c r="GR82" s="197"/>
      <c r="GS82" s="197"/>
      <c r="GT82" s="197"/>
      <c r="GU82" s="197"/>
      <c r="GV82" s="197"/>
      <c r="GW82" s="197"/>
      <c r="GX82" s="197"/>
      <c r="GY82" s="197"/>
      <c r="GZ82" s="197"/>
      <c r="HA82" s="197"/>
      <c r="HB82" s="197"/>
      <c r="HC82" s="197"/>
      <c r="HD82" s="197"/>
      <c r="HE82" s="197"/>
      <c r="HF82" s="197"/>
      <c r="HG82" s="197"/>
      <c r="HH82" s="197"/>
      <c r="HI82" s="197"/>
      <c r="HJ82" s="197"/>
      <c r="HK82" s="197"/>
      <c r="HL82" s="197"/>
      <c r="HM82" s="197"/>
      <c r="HN82" s="197"/>
      <c r="HO82" s="197"/>
      <c r="HP82" s="197"/>
      <c r="HQ82" s="197"/>
      <c r="HR82" s="197"/>
      <c r="HS82" s="197"/>
      <c r="HT82" s="197"/>
      <c r="HU82" s="197"/>
      <c r="HV82" s="197"/>
      <c r="HW82" s="197"/>
      <c r="HX82" s="197"/>
      <c r="HY82" s="197"/>
      <c r="HZ82" s="197"/>
      <c r="IA82" s="197"/>
      <c r="IB82" s="197"/>
      <c r="IC82" s="197"/>
      <c r="ID82" s="197"/>
      <c r="IE82" s="197"/>
      <c r="IF82" s="197"/>
      <c r="IG82" s="197"/>
      <c r="IH82" s="197"/>
      <c r="II82" s="197"/>
      <c r="IJ82" s="197"/>
      <c r="IK82" s="197"/>
      <c r="IL82" s="197"/>
      <c r="IM82" s="197"/>
      <c r="IN82" s="197"/>
      <c r="IO82" s="197"/>
      <c r="IP82" s="197"/>
      <c r="IQ82" s="197"/>
      <c r="IR82" s="197"/>
      <c r="IS82" s="197"/>
      <c r="IT82" s="197"/>
      <c r="IU82" s="197"/>
      <c r="IV82" s="197"/>
    </row>
    <row r="83" spans="1:256">
      <c r="A83" s="197"/>
      <c r="B83" s="197"/>
      <c r="C83" s="197"/>
      <c r="D83" s="197"/>
      <c r="E83" s="197"/>
      <c r="F83" s="197"/>
      <c r="G83" s="197"/>
      <c r="H83" s="197"/>
      <c r="I83" s="197"/>
      <c r="J83" s="206"/>
      <c r="K83" s="206"/>
      <c r="AA83" s="278"/>
      <c r="AB83" s="278"/>
      <c r="AC83" s="278"/>
      <c r="AD83" s="278"/>
      <c r="AE83" s="278"/>
      <c r="BE83" s="206"/>
      <c r="BF83" s="206"/>
      <c r="BG83" s="206"/>
      <c r="BH83" s="206"/>
      <c r="BI83" s="197"/>
      <c r="BJ83" s="197"/>
      <c r="BK83" s="197"/>
      <c r="BL83" s="197"/>
      <c r="BM83" s="197"/>
      <c r="BN83" s="197"/>
      <c r="BO83" s="197"/>
      <c r="BP83" s="197"/>
      <c r="BQ83" s="197"/>
      <c r="BR83" s="197"/>
      <c r="BS83" s="197"/>
      <c r="BT83" s="197"/>
      <c r="BU83" s="197"/>
      <c r="BV83" s="197"/>
      <c r="BW83" s="197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  <c r="EN83" s="197"/>
      <c r="EO83" s="197"/>
      <c r="EP83" s="197"/>
      <c r="EQ83" s="197"/>
      <c r="ER83" s="197"/>
      <c r="ES83" s="197"/>
      <c r="ET83" s="197"/>
      <c r="EU83" s="197"/>
      <c r="EV83" s="197"/>
      <c r="EW83" s="197"/>
      <c r="EX83" s="197"/>
      <c r="EY83" s="197"/>
      <c r="EZ83" s="197"/>
      <c r="FA83" s="197"/>
      <c r="FB83" s="197"/>
      <c r="FC83" s="197"/>
      <c r="FD83" s="197"/>
      <c r="FE83" s="197"/>
      <c r="FF83" s="197"/>
      <c r="FG83" s="197"/>
      <c r="FH83" s="197"/>
      <c r="FI83" s="197"/>
      <c r="FJ83" s="197"/>
      <c r="FK83" s="197"/>
      <c r="FL83" s="197"/>
      <c r="FM83" s="197"/>
      <c r="FN83" s="197"/>
      <c r="FO83" s="197"/>
      <c r="FP83" s="197"/>
      <c r="FQ83" s="197"/>
      <c r="FR83" s="197"/>
      <c r="FS83" s="197"/>
      <c r="FT83" s="197"/>
      <c r="FU83" s="197"/>
      <c r="FV83" s="197"/>
      <c r="FW83" s="197"/>
      <c r="FX83" s="197"/>
      <c r="FY83" s="197"/>
      <c r="FZ83" s="197"/>
      <c r="GA83" s="197"/>
      <c r="GB83" s="197"/>
      <c r="GC83" s="197"/>
      <c r="GD83" s="197"/>
      <c r="GE83" s="197"/>
      <c r="GF83" s="197"/>
      <c r="GG83" s="197"/>
      <c r="GH83" s="197"/>
      <c r="GI83" s="197"/>
      <c r="GJ83" s="197"/>
      <c r="GK83" s="197"/>
      <c r="GL83" s="197"/>
      <c r="GM83" s="197"/>
      <c r="GN83" s="197"/>
      <c r="GO83" s="197"/>
      <c r="GP83" s="197"/>
      <c r="GQ83" s="197"/>
      <c r="GR83" s="197"/>
      <c r="GS83" s="197"/>
      <c r="GT83" s="197"/>
      <c r="GU83" s="197"/>
      <c r="GV83" s="197"/>
      <c r="GW83" s="197"/>
      <c r="GX83" s="197"/>
      <c r="GY83" s="197"/>
      <c r="GZ83" s="197"/>
      <c r="HA83" s="197"/>
      <c r="HB83" s="197"/>
      <c r="HC83" s="197"/>
      <c r="HD83" s="197"/>
      <c r="HE83" s="197"/>
      <c r="HF83" s="197"/>
      <c r="HG83" s="197"/>
      <c r="HH83" s="197"/>
      <c r="HI83" s="197"/>
      <c r="HJ83" s="197"/>
      <c r="HK83" s="197"/>
      <c r="HL83" s="197"/>
      <c r="HM83" s="197"/>
      <c r="HN83" s="197"/>
      <c r="HO83" s="197"/>
      <c r="HP83" s="197"/>
      <c r="HQ83" s="197"/>
      <c r="HR83" s="197"/>
      <c r="HS83" s="197"/>
      <c r="HT83" s="197"/>
      <c r="HU83" s="197"/>
      <c r="HV83" s="197"/>
      <c r="HW83" s="197"/>
      <c r="HX83" s="197"/>
      <c r="HY83" s="197"/>
      <c r="HZ83" s="197"/>
      <c r="IA83" s="197"/>
      <c r="IB83" s="197"/>
      <c r="IC83" s="197"/>
      <c r="ID83" s="197"/>
      <c r="IE83" s="197"/>
      <c r="IF83" s="197"/>
      <c r="IG83" s="197"/>
      <c r="IH83" s="197"/>
      <c r="II83" s="197"/>
      <c r="IJ83" s="197"/>
      <c r="IK83" s="197"/>
      <c r="IL83" s="197"/>
      <c r="IM83" s="197"/>
      <c r="IN83" s="197"/>
      <c r="IO83" s="197"/>
      <c r="IP83" s="197"/>
      <c r="IQ83" s="197"/>
      <c r="IR83" s="197"/>
      <c r="IS83" s="197"/>
      <c r="IT83" s="197"/>
      <c r="IU83" s="197"/>
      <c r="IV83" s="197"/>
    </row>
    <row r="84" spans="1:256">
      <c r="A84" s="197"/>
      <c r="B84" s="197"/>
      <c r="C84" s="197"/>
      <c r="D84" s="197"/>
      <c r="E84" s="197"/>
      <c r="F84" s="197"/>
      <c r="G84" s="197"/>
      <c r="H84" s="197"/>
      <c r="I84" s="197"/>
      <c r="J84" s="206"/>
      <c r="K84" s="206"/>
      <c r="AA84" s="278"/>
      <c r="AB84" s="278"/>
      <c r="AC84" s="278"/>
      <c r="AD84" s="278"/>
      <c r="AE84" s="278"/>
      <c r="BE84" s="206"/>
      <c r="BF84" s="206"/>
      <c r="BG84" s="206"/>
      <c r="BH84" s="206"/>
      <c r="BI84" s="197"/>
      <c r="BJ84" s="197"/>
      <c r="BK84" s="197"/>
      <c r="BL84" s="197"/>
      <c r="BM84" s="197"/>
      <c r="BN84" s="197"/>
      <c r="BO84" s="197"/>
      <c r="BP84" s="197"/>
      <c r="BQ84" s="197"/>
      <c r="BR84" s="197"/>
      <c r="BS84" s="197"/>
      <c r="BT84" s="197"/>
      <c r="BU84" s="197"/>
      <c r="BV84" s="197"/>
      <c r="BW84" s="197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  <c r="EN84" s="197"/>
      <c r="EO84" s="197"/>
      <c r="EP84" s="197"/>
      <c r="EQ84" s="197"/>
      <c r="ER84" s="197"/>
      <c r="ES84" s="197"/>
      <c r="ET84" s="197"/>
      <c r="EU84" s="197"/>
      <c r="EV84" s="197"/>
      <c r="EW84" s="197"/>
      <c r="EX84" s="197"/>
      <c r="EY84" s="197"/>
      <c r="EZ84" s="197"/>
      <c r="FA84" s="197"/>
      <c r="FB84" s="197"/>
      <c r="FC84" s="197"/>
      <c r="FD84" s="197"/>
      <c r="FE84" s="197"/>
      <c r="FF84" s="197"/>
      <c r="FG84" s="197"/>
      <c r="FH84" s="197"/>
      <c r="FI84" s="197"/>
      <c r="FJ84" s="197"/>
      <c r="FK84" s="197"/>
      <c r="FL84" s="197"/>
      <c r="FM84" s="197"/>
      <c r="FN84" s="197"/>
      <c r="FO84" s="197"/>
      <c r="FP84" s="197"/>
      <c r="FQ84" s="197"/>
      <c r="FR84" s="197"/>
      <c r="FS84" s="197"/>
      <c r="FT84" s="197"/>
      <c r="FU84" s="197"/>
      <c r="FV84" s="197"/>
      <c r="FW84" s="197"/>
      <c r="FX84" s="197"/>
      <c r="FY84" s="197"/>
      <c r="FZ84" s="197"/>
      <c r="GA84" s="197"/>
      <c r="GB84" s="197"/>
      <c r="GC84" s="197"/>
      <c r="GD84" s="197"/>
      <c r="GE84" s="197"/>
      <c r="GF84" s="197"/>
      <c r="GG84" s="197"/>
      <c r="GH84" s="197"/>
      <c r="GI84" s="197"/>
      <c r="GJ84" s="197"/>
      <c r="GK84" s="197"/>
      <c r="GL84" s="197"/>
      <c r="GM84" s="197"/>
      <c r="GN84" s="197"/>
      <c r="GO84" s="197"/>
      <c r="GP84" s="197"/>
      <c r="GQ84" s="197"/>
      <c r="GR84" s="197"/>
      <c r="GS84" s="197"/>
      <c r="GT84" s="197"/>
      <c r="GU84" s="197"/>
      <c r="GV84" s="197"/>
      <c r="GW84" s="197"/>
      <c r="GX84" s="197"/>
      <c r="GY84" s="197"/>
      <c r="GZ84" s="197"/>
      <c r="HA84" s="197"/>
      <c r="HB84" s="197"/>
      <c r="HC84" s="197"/>
      <c r="HD84" s="197"/>
      <c r="HE84" s="197"/>
      <c r="HF84" s="197"/>
      <c r="HG84" s="197"/>
      <c r="HH84" s="197"/>
      <c r="HI84" s="197"/>
      <c r="HJ84" s="197"/>
      <c r="HK84" s="197"/>
      <c r="HL84" s="197"/>
      <c r="HM84" s="197"/>
      <c r="HN84" s="197"/>
      <c r="HO84" s="197"/>
      <c r="HP84" s="197"/>
      <c r="HQ84" s="197"/>
      <c r="HR84" s="197"/>
      <c r="HS84" s="197"/>
      <c r="HT84" s="197"/>
      <c r="HU84" s="197"/>
      <c r="HV84" s="197"/>
      <c r="HW84" s="197"/>
      <c r="HX84" s="197"/>
      <c r="HY84" s="197"/>
      <c r="HZ84" s="197"/>
      <c r="IA84" s="197"/>
      <c r="IB84" s="197"/>
      <c r="IC84" s="197"/>
      <c r="ID84" s="197"/>
      <c r="IE84" s="197"/>
      <c r="IF84" s="197"/>
      <c r="IG84" s="197"/>
      <c r="IH84" s="197"/>
      <c r="II84" s="197"/>
      <c r="IJ84" s="197"/>
      <c r="IK84" s="197"/>
      <c r="IL84" s="197"/>
      <c r="IM84" s="197"/>
      <c r="IN84" s="197"/>
      <c r="IO84" s="197"/>
      <c r="IP84" s="197"/>
      <c r="IQ84" s="197"/>
      <c r="IR84" s="197"/>
      <c r="IS84" s="197"/>
      <c r="IT84" s="197"/>
      <c r="IU84" s="197"/>
      <c r="IV84" s="197"/>
    </row>
    <row r="85" spans="1:256">
      <c r="A85" s="197"/>
      <c r="B85" s="197"/>
      <c r="C85" s="197"/>
      <c r="D85" s="197"/>
      <c r="E85" s="197"/>
      <c r="F85" s="197"/>
      <c r="G85" s="197"/>
      <c r="H85" s="197"/>
      <c r="I85" s="197"/>
      <c r="J85" s="206"/>
      <c r="K85" s="206"/>
      <c r="AA85" s="278"/>
      <c r="AB85" s="278"/>
      <c r="AC85" s="278"/>
      <c r="AD85" s="278"/>
      <c r="AE85" s="278"/>
      <c r="BE85" s="206"/>
      <c r="BF85" s="206"/>
      <c r="BG85" s="206"/>
      <c r="BH85" s="206"/>
      <c r="BI85" s="197"/>
      <c r="BJ85" s="197"/>
      <c r="BK85" s="197"/>
      <c r="BL85" s="197"/>
      <c r="BM85" s="197"/>
      <c r="BN85" s="197"/>
      <c r="BO85" s="197"/>
      <c r="BP85" s="197"/>
      <c r="BQ85" s="197"/>
      <c r="BR85" s="197"/>
      <c r="BS85" s="197"/>
      <c r="BT85" s="197"/>
      <c r="BU85" s="197"/>
      <c r="BV85" s="197"/>
      <c r="BW85" s="197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  <c r="EN85" s="197"/>
      <c r="EO85" s="197"/>
      <c r="EP85" s="197"/>
      <c r="EQ85" s="197"/>
      <c r="ER85" s="197"/>
      <c r="ES85" s="197"/>
      <c r="ET85" s="197"/>
      <c r="EU85" s="197"/>
      <c r="EV85" s="197"/>
      <c r="EW85" s="197"/>
      <c r="EX85" s="197"/>
      <c r="EY85" s="197"/>
      <c r="EZ85" s="197"/>
      <c r="FA85" s="197"/>
      <c r="FB85" s="197"/>
      <c r="FC85" s="197"/>
      <c r="FD85" s="197"/>
      <c r="FE85" s="197"/>
      <c r="FF85" s="197"/>
      <c r="FG85" s="197"/>
      <c r="FH85" s="197"/>
      <c r="FI85" s="197"/>
      <c r="FJ85" s="197"/>
      <c r="FK85" s="197"/>
      <c r="FL85" s="197"/>
      <c r="FM85" s="197"/>
      <c r="FN85" s="197"/>
      <c r="FO85" s="197"/>
      <c r="FP85" s="197"/>
      <c r="FQ85" s="197"/>
      <c r="FR85" s="197"/>
      <c r="FS85" s="197"/>
      <c r="FT85" s="197"/>
      <c r="FU85" s="197"/>
      <c r="FV85" s="197"/>
      <c r="FW85" s="197"/>
      <c r="FX85" s="197"/>
      <c r="FY85" s="197"/>
      <c r="FZ85" s="197"/>
      <c r="GA85" s="197"/>
      <c r="GB85" s="197"/>
      <c r="GC85" s="197"/>
      <c r="GD85" s="197"/>
      <c r="GE85" s="197"/>
      <c r="GF85" s="197"/>
      <c r="GG85" s="197"/>
      <c r="GH85" s="197"/>
      <c r="GI85" s="197"/>
      <c r="GJ85" s="197"/>
      <c r="GK85" s="197"/>
      <c r="GL85" s="197"/>
      <c r="GM85" s="197"/>
      <c r="GN85" s="197"/>
      <c r="GO85" s="197"/>
      <c r="GP85" s="197"/>
      <c r="GQ85" s="197"/>
      <c r="GR85" s="197"/>
      <c r="GS85" s="197"/>
      <c r="GT85" s="197"/>
      <c r="GU85" s="197"/>
      <c r="GV85" s="197"/>
      <c r="GW85" s="197"/>
      <c r="GX85" s="197"/>
      <c r="GY85" s="197"/>
      <c r="GZ85" s="197"/>
      <c r="HA85" s="197"/>
      <c r="HB85" s="197"/>
      <c r="HC85" s="197"/>
      <c r="HD85" s="197"/>
      <c r="HE85" s="197"/>
      <c r="HF85" s="197"/>
      <c r="HG85" s="197"/>
      <c r="HH85" s="197"/>
      <c r="HI85" s="197"/>
      <c r="HJ85" s="197"/>
      <c r="HK85" s="197"/>
      <c r="HL85" s="197"/>
      <c r="HM85" s="197"/>
      <c r="HN85" s="197"/>
      <c r="HO85" s="197"/>
      <c r="HP85" s="197"/>
      <c r="HQ85" s="197"/>
      <c r="HR85" s="197"/>
      <c r="HS85" s="197"/>
      <c r="HT85" s="197"/>
      <c r="HU85" s="197"/>
      <c r="HV85" s="197"/>
      <c r="HW85" s="197"/>
      <c r="HX85" s="197"/>
      <c r="HY85" s="197"/>
      <c r="HZ85" s="197"/>
      <c r="IA85" s="197"/>
      <c r="IB85" s="197"/>
      <c r="IC85" s="197"/>
      <c r="ID85" s="197"/>
      <c r="IE85" s="197"/>
      <c r="IF85" s="197"/>
      <c r="IG85" s="197"/>
      <c r="IH85" s="197"/>
      <c r="II85" s="197"/>
      <c r="IJ85" s="197"/>
      <c r="IK85" s="197"/>
      <c r="IL85" s="197"/>
      <c r="IM85" s="197"/>
      <c r="IN85" s="197"/>
      <c r="IO85" s="197"/>
      <c r="IP85" s="197"/>
      <c r="IQ85" s="197"/>
      <c r="IR85" s="197"/>
      <c r="IS85" s="197"/>
      <c r="IT85" s="197"/>
      <c r="IU85" s="197"/>
      <c r="IV85" s="197"/>
    </row>
    <row r="86" spans="1:256">
      <c r="A86" s="197"/>
      <c r="B86" s="197"/>
      <c r="C86" s="197"/>
      <c r="D86" s="197"/>
      <c r="E86" s="197"/>
      <c r="F86" s="197"/>
      <c r="G86" s="197"/>
      <c r="H86" s="197"/>
      <c r="I86" s="197"/>
      <c r="J86" s="206"/>
      <c r="K86" s="206"/>
      <c r="AA86" s="278"/>
      <c r="AB86" s="278"/>
      <c r="AC86" s="278"/>
      <c r="AD86" s="278"/>
      <c r="AE86" s="278"/>
      <c r="BE86" s="206"/>
      <c r="BF86" s="206"/>
      <c r="BG86" s="206"/>
      <c r="BH86" s="206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197"/>
      <c r="BV86" s="197"/>
      <c r="BW86" s="197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  <c r="EN86" s="197"/>
      <c r="EO86" s="197"/>
      <c r="EP86" s="197"/>
      <c r="EQ86" s="197"/>
      <c r="ER86" s="197"/>
      <c r="ES86" s="197"/>
      <c r="ET86" s="197"/>
      <c r="EU86" s="197"/>
      <c r="EV86" s="197"/>
      <c r="EW86" s="197"/>
      <c r="EX86" s="197"/>
      <c r="EY86" s="197"/>
      <c r="EZ86" s="197"/>
      <c r="FA86" s="197"/>
      <c r="FB86" s="197"/>
      <c r="FC86" s="197"/>
      <c r="FD86" s="197"/>
      <c r="FE86" s="197"/>
      <c r="FF86" s="197"/>
      <c r="FG86" s="197"/>
      <c r="FH86" s="197"/>
      <c r="FI86" s="197"/>
      <c r="FJ86" s="197"/>
      <c r="FK86" s="197"/>
      <c r="FL86" s="197"/>
      <c r="FM86" s="197"/>
      <c r="FN86" s="197"/>
      <c r="FO86" s="197"/>
      <c r="FP86" s="197"/>
      <c r="FQ86" s="197"/>
      <c r="FR86" s="197"/>
      <c r="FS86" s="197"/>
      <c r="FT86" s="197"/>
      <c r="FU86" s="197"/>
      <c r="FV86" s="197"/>
      <c r="FW86" s="197"/>
      <c r="FX86" s="197"/>
      <c r="FY86" s="197"/>
      <c r="FZ86" s="197"/>
      <c r="GA86" s="197"/>
      <c r="GB86" s="197"/>
      <c r="GC86" s="197"/>
      <c r="GD86" s="197"/>
      <c r="GE86" s="197"/>
      <c r="GF86" s="197"/>
      <c r="GG86" s="197"/>
      <c r="GH86" s="197"/>
      <c r="GI86" s="197"/>
      <c r="GJ86" s="197"/>
      <c r="GK86" s="197"/>
      <c r="GL86" s="197"/>
      <c r="GM86" s="197"/>
      <c r="GN86" s="197"/>
      <c r="GO86" s="197"/>
      <c r="GP86" s="197"/>
      <c r="GQ86" s="197"/>
      <c r="GR86" s="197"/>
      <c r="GS86" s="197"/>
      <c r="GT86" s="197"/>
      <c r="GU86" s="197"/>
      <c r="GV86" s="197"/>
      <c r="GW86" s="197"/>
      <c r="GX86" s="197"/>
      <c r="GY86" s="197"/>
      <c r="GZ86" s="197"/>
      <c r="HA86" s="197"/>
      <c r="HB86" s="197"/>
      <c r="HC86" s="197"/>
      <c r="HD86" s="197"/>
      <c r="HE86" s="197"/>
      <c r="HF86" s="197"/>
      <c r="HG86" s="197"/>
      <c r="HH86" s="197"/>
      <c r="HI86" s="197"/>
      <c r="HJ86" s="197"/>
      <c r="HK86" s="197"/>
      <c r="HL86" s="197"/>
      <c r="HM86" s="197"/>
      <c r="HN86" s="197"/>
      <c r="HO86" s="197"/>
      <c r="HP86" s="197"/>
      <c r="HQ86" s="197"/>
      <c r="HR86" s="197"/>
      <c r="HS86" s="197"/>
      <c r="HT86" s="197"/>
      <c r="HU86" s="197"/>
      <c r="HV86" s="197"/>
      <c r="HW86" s="197"/>
      <c r="HX86" s="197"/>
      <c r="HY86" s="197"/>
      <c r="HZ86" s="197"/>
      <c r="IA86" s="197"/>
      <c r="IB86" s="197"/>
      <c r="IC86" s="197"/>
      <c r="ID86" s="197"/>
      <c r="IE86" s="197"/>
      <c r="IF86" s="197"/>
      <c r="IG86" s="197"/>
      <c r="IH86" s="197"/>
      <c r="II86" s="197"/>
      <c r="IJ86" s="197"/>
      <c r="IK86" s="197"/>
      <c r="IL86" s="197"/>
      <c r="IM86" s="197"/>
      <c r="IN86" s="197"/>
      <c r="IO86" s="197"/>
      <c r="IP86" s="197"/>
      <c r="IQ86" s="197"/>
      <c r="IR86" s="197"/>
      <c r="IS86" s="197"/>
      <c r="IT86" s="197"/>
      <c r="IU86" s="197"/>
      <c r="IV86" s="197"/>
    </row>
    <row r="87" spans="1:256">
      <c r="A87" s="197"/>
      <c r="B87" s="197"/>
      <c r="C87" s="197"/>
      <c r="D87" s="197"/>
      <c r="E87" s="197"/>
      <c r="F87" s="197"/>
      <c r="G87" s="197"/>
      <c r="H87" s="197"/>
      <c r="I87" s="197"/>
      <c r="J87" s="206"/>
      <c r="K87" s="206"/>
      <c r="AA87" s="278"/>
      <c r="AB87" s="278"/>
      <c r="AC87" s="278"/>
      <c r="AD87" s="278"/>
      <c r="AE87" s="278"/>
      <c r="BE87" s="206"/>
      <c r="BF87" s="206"/>
      <c r="BG87" s="206"/>
      <c r="BH87" s="206"/>
      <c r="BI87" s="197"/>
      <c r="BJ87" s="197"/>
      <c r="BK87" s="197"/>
      <c r="BL87" s="197"/>
      <c r="BM87" s="197"/>
      <c r="BN87" s="197"/>
      <c r="BO87" s="197"/>
      <c r="BP87" s="197"/>
      <c r="BQ87" s="197"/>
      <c r="BR87" s="197"/>
      <c r="BS87" s="197"/>
      <c r="BT87" s="197"/>
      <c r="BU87" s="197"/>
      <c r="BV87" s="197"/>
      <c r="BW87" s="197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  <c r="EN87" s="197"/>
      <c r="EO87" s="197"/>
      <c r="EP87" s="197"/>
      <c r="EQ87" s="197"/>
      <c r="ER87" s="197"/>
      <c r="ES87" s="197"/>
      <c r="ET87" s="197"/>
      <c r="EU87" s="197"/>
      <c r="EV87" s="197"/>
      <c r="EW87" s="197"/>
      <c r="EX87" s="197"/>
      <c r="EY87" s="197"/>
      <c r="EZ87" s="197"/>
      <c r="FA87" s="197"/>
      <c r="FB87" s="197"/>
      <c r="FC87" s="197"/>
      <c r="FD87" s="197"/>
      <c r="FE87" s="197"/>
      <c r="FF87" s="197"/>
      <c r="FG87" s="197"/>
      <c r="FH87" s="197"/>
      <c r="FI87" s="197"/>
      <c r="FJ87" s="197"/>
      <c r="FK87" s="197"/>
      <c r="FL87" s="197"/>
      <c r="FM87" s="197"/>
      <c r="FN87" s="197"/>
      <c r="FO87" s="197"/>
      <c r="FP87" s="197"/>
      <c r="FQ87" s="197"/>
      <c r="FR87" s="197"/>
      <c r="FS87" s="197"/>
      <c r="FT87" s="197"/>
      <c r="FU87" s="197"/>
      <c r="FV87" s="197"/>
      <c r="FW87" s="197"/>
      <c r="FX87" s="197"/>
      <c r="FY87" s="197"/>
      <c r="FZ87" s="197"/>
      <c r="GA87" s="197"/>
      <c r="GB87" s="197"/>
      <c r="GC87" s="197"/>
      <c r="GD87" s="197"/>
      <c r="GE87" s="197"/>
      <c r="GF87" s="197"/>
      <c r="GG87" s="197"/>
      <c r="GH87" s="197"/>
      <c r="GI87" s="197"/>
      <c r="GJ87" s="197"/>
      <c r="GK87" s="197"/>
      <c r="GL87" s="197"/>
      <c r="GM87" s="197"/>
      <c r="GN87" s="197"/>
      <c r="GO87" s="197"/>
      <c r="GP87" s="197"/>
      <c r="GQ87" s="197"/>
      <c r="GR87" s="197"/>
      <c r="GS87" s="197"/>
      <c r="GT87" s="197"/>
      <c r="GU87" s="197"/>
      <c r="GV87" s="197"/>
      <c r="GW87" s="197"/>
      <c r="GX87" s="197"/>
      <c r="GY87" s="197"/>
      <c r="GZ87" s="197"/>
      <c r="HA87" s="197"/>
      <c r="HB87" s="197"/>
      <c r="HC87" s="197"/>
      <c r="HD87" s="197"/>
      <c r="HE87" s="197"/>
      <c r="HF87" s="197"/>
      <c r="HG87" s="197"/>
      <c r="HH87" s="197"/>
      <c r="HI87" s="197"/>
      <c r="HJ87" s="197"/>
      <c r="HK87" s="197"/>
      <c r="HL87" s="197"/>
      <c r="HM87" s="197"/>
      <c r="HN87" s="197"/>
      <c r="HO87" s="197"/>
      <c r="HP87" s="197"/>
      <c r="HQ87" s="197"/>
      <c r="HR87" s="197"/>
      <c r="HS87" s="197"/>
      <c r="HT87" s="197"/>
      <c r="HU87" s="197"/>
      <c r="HV87" s="197"/>
      <c r="HW87" s="197"/>
      <c r="HX87" s="197"/>
      <c r="HY87" s="197"/>
      <c r="HZ87" s="197"/>
      <c r="IA87" s="197"/>
      <c r="IB87" s="197"/>
      <c r="IC87" s="197"/>
      <c r="ID87" s="197"/>
      <c r="IE87" s="197"/>
      <c r="IF87" s="197"/>
      <c r="IG87" s="197"/>
      <c r="IH87" s="197"/>
      <c r="II87" s="197"/>
      <c r="IJ87" s="197"/>
      <c r="IK87" s="197"/>
      <c r="IL87" s="197"/>
      <c r="IM87" s="197"/>
      <c r="IN87" s="197"/>
      <c r="IO87" s="197"/>
      <c r="IP87" s="197"/>
      <c r="IQ87" s="197"/>
      <c r="IR87" s="197"/>
      <c r="IS87" s="197"/>
      <c r="IT87" s="197"/>
      <c r="IU87" s="197"/>
      <c r="IV87" s="197"/>
    </row>
    <row r="88" spans="1:256">
      <c r="A88" s="197"/>
      <c r="B88" s="197"/>
      <c r="C88" s="197"/>
      <c r="D88" s="197"/>
      <c r="E88" s="197"/>
      <c r="F88" s="197"/>
      <c r="G88" s="197"/>
      <c r="H88" s="197"/>
      <c r="I88" s="197"/>
      <c r="J88" s="206"/>
      <c r="K88" s="206"/>
      <c r="AA88" s="278"/>
      <c r="AB88" s="278"/>
      <c r="AC88" s="278"/>
      <c r="AD88" s="278"/>
      <c r="AE88" s="278"/>
      <c r="BE88" s="206"/>
      <c r="BF88" s="206"/>
      <c r="BG88" s="206"/>
      <c r="BH88" s="206"/>
      <c r="BI88" s="197"/>
      <c r="BJ88" s="197"/>
      <c r="BK88" s="197"/>
      <c r="BL88" s="197"/>
      <c r="BM88" s="197"/>
      <c r="BN88" s="197"/>
      <c r="BO88" s="197"/>
      <c r="BP88" s="197"/>
      <c r="BQ88" s="197"/>
      <c r="BR88" s="197"/>
      <c r="BS88" s="197"/>
      <c r="BT88" s="197"/>
      <c r="BU88" s="197"/>
      <c r="BV88" s="197"/>
      <c r="BW88" s="197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  <c r="EN88" s="197"/>
      <c r="EO88" s="197"/>
      <c r="EP88" s="197"/>
      <c r="EQ88" s="197"/>
      <c r="ER88" s="197"/>
      <c r="ES88" s="197"/>
      <c r="ET88" s="197"/>
      <c r="EU88" s="197"/>
      <c r="EV88" s="197"/>
      <c r="EW88" s="197"/>
      <c r="EX88" s="197"/>
      <c r="EY88" s="197"/>
      <c r="EZ88" s="197"/>
      <c r="FA88" s="197"/>
      <c r="FB88" s="197"/>
      <c r="FC88" s="197"/>
      <c r="FD88" s="197"/>
      <c r="FE88" s="197"/>
      <c r="FF88" s="197"/>
      <c r="FG88" s="197"/>
      <c r="FH88" s="197"/>
      <c r="FI88" s="197"/>
      <c r="FJ88" s="197"/>
      <c r="FK88" s="197"/>
      <c r="FL88" s="197"/>
      <c r="FM88" s="197"/>
      <c r="FN88" s="197"/>
      <c r="FO88" s="197"/>
      <c r="FP88" s="197"/>
      <c r="FQ88" s="197"/>
      <c r="FR88" s="197"/>
      <c r="FS88" s="197"/>
      <c r="FT88" s="197"/>
      <c r="FU88" s="197"/>
      <c r="FV88" s="197"/>
      <c r="FW88" s="197"/>
      <c r="FX88" s="197"/>
      <c r="FY88" s="197"/>
      <c r="FZ88" s="197"/>
      <c r="GA88" s="197"/>
      <c r="GB88" s="197"/>
      <c r="GC88" s="197"/>
      <c r="GD88" s="197"/>
      <c r="GE88" s="197"/>
      <c r="GF88" s="197"/>
      <c r="GG88" s="197"/>
      <c r="GH88" s="197"/>
      <c r="GI88" s="197"/>
      <c r="GJ88" s="197"/>
      <c r="GK88" s="197"/>
      <c r="GL88" s="197"/>
      <c r="GM88" s="197"/>
      <c r="GN88" s="197"/>
      <c r="GO88" s="197"/>
      <c r="GP88" s="197"/>
      <c r="GQ88" s="197"/>
      <c r="GR88" s="197"/>
      <c r="GS88" s="197"/>
      <c r="GT88" s="197"/>
      <c r="GU88" s="197"/>
      <c r="GV88" s="197"/>
      <c r="GW88" s="197"/>
      <c r="GX88" s="197"/>
      <c r="GY88" s="197"/>
      <c r="GZ88" s="197"/>
      <c r="HA88" s="197"/>
      <c r="HB88" s="197"/>
      <c r="HC88" s="197"/>
      <c r="HD88" s="197"/>
      <c r="HE88" s="197"/>
      <c r="HF88" s="197"/>
      <c r="HG88" s="197"/>
      <c r="HH88" s="197"/>
      <c r="HI88" s="197"/>
      <c r="HJ88" s="197"/>
      <c r="HK88" s="197"/>
      <c r="HL88" s="197"/>
      <c r="HM88" s="197"/>
      <c r="HN88" s="197"/>
      <c r="HO88" s="197"/>
      <c r="HP88" s="197"/>
      <c r="HQ88" s="197"/>
      <c r="HR88" s="197"/>
      <c r="HS88" s="197"/>
      <c r="HT88" s="197"/>
      <c r="HU88" s="197"/>
      <c r="HV88" s="197"/>
      <c r="HW88" s="197"/>
      <c r="HX88" s="197"/>
      <c r="HY88" s="197"/>
      <c r="HZ88" s="197"/>
      <c r="IA88" s="197"/>
      <c r="IB88" s="197"/>
      <c r="IC88" s="197"/>
      <c r="ID88" s="197"/>
      <c r="IE88" s="197"/>
      <c r="IF88" s="197"/>
      <c r="IG88" s="197"/>
      <c r="IH88" s="197"/>
      <c r="II88" s="197"/>
      <c r="IJ88" s="197"/>
      <c r="IK88" s="197"/>
      <c r="IL88" s="197"/>
      <c r="IM88" s="197"/>
      <c r="IN88" s="197"/>
      <c r="IO88" s="197"/>
      <c r="IP88" s="197"/>
      <c r="IQ88" s="197"/>
      <c r="IR88" s="197"/>
      <c r="IS88" s="197"/>
      <c r="IT88" s="197"/>
      <c r="IU88" s="197"/>
      <c r="IV88" s="197"/>
    </row>
    <row r="89" spans="1:256">
      <c r="A89" s="197"/>
      <c r="B89" s="197"/>
      <c r="C89" s="197"/>
      <c r="D89" s="197"/>
      <c r="E89" s="197"/>
      <c r="F89" s="197"/>
      <c r="G89" s="197"/>
      <c r="H89" s="197"/>
      <c r="I89" s="197"/>
      <c r="J89" s="206"/>
      <c r="K89" s="206"/>
      <c r="AA89" s="278"/>
      <c r="AB89" s="278"/>
      <c r="AC89" s="278"/>
      <c r="AD89" s="278"/>
      <c r="AE89" s="278"/>
      <c r="BE89" s="206"/>
      <c r="BF89" s="206"/>
      <c r="BG89" s="206"/>
      <c r="BH89" s="206"/>
      <c r="BI89" s="197"/>
      <c r="BJ89" s="197"/>
      <c r="BK89" s="197"/>
      <c r="BL89" s="197"/>
      <c r="BM89" s="197"/>
      <c r="BN89" s="197"/>
      <c r="BO89" s="197"/>
      <c r="BP89" s="197"/>
      <c r="BQ89" s="197"/>
      <c r="BR89" s="197"/>
      <c r="BS89" s="197"/>
      <c r="BT89" s="197"/>
      <c r="BU89" s="197"/>
      <c r="BV89" s="197"/>
      <c r="BW89" s="197"/>
      <c r="BX89" s="197"/>
      <c r="BY89" s="197"/>
      <c r="BZ89" s="197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  <c r="EN89" s="197"/>
      <c r="EO89" s="197"/>
      <c r="EP89" s="197"/>
      <c r="EQ89" s="197"/>
      <c r="ER89" s="197"/>
      <c r="ES89" s="197"/>
      <c r="ET89" s="197"/>
      <c r="EU89" s="197"/>
      <c r="EV89" s="197"/>
      <c r="EW89" s="197"/>
      <c r="EX89" s="197"/>
      <c r="EY89" s="197"/>
      <c r="EZ89" s="197"/>
      <c r="FA89" s="197"/>
      <c r="FB89" s="197"/>
      <c r="FC89" s="197"/>
      <c r="FD89" s="197"/>
      <c r="FE89" s="197"/>
      <c r="FF89" s="197"/>
      <c r="FG89" s="197"/>
      <c r="FH89" s="197"/>
      <c r="FI89" s="197"/>
      <c r="FJ89" s="197"/>
      <c r="FK89" s="197"/>
      <c r="FL89" s="197"/>
      <c r="FM89" s="197"/>
      <c r="FN89" s="197"/>
      <c r="FO89" s="197"/>
      <c r="FP89" s="197"/>
      <c r="FQ89" s="197"/>
      <c r="FR89" s="197"/>
      <c r="FS89" s="197"/>
      <c r="FT89" s="197"/>
      <c r="FU89" s="197"/>
      <c r="FV89" s="197"/>
      <c r="FW89" s="197"/>
      <c r="FX89" s="197"/>
      <c r="FY89" s="197"/>
      <c r="FZ89" s="197"/>
      <c r="GA89" s="197"/>
      <c r="GB89" s="197"/>
      <c r="GC89" s="197"/>
      <c r="GD89" s="197"/>
      <c r="GE89" s="197"/>
      <c r="GF89" s="197"/>
      <c r="GG89" s="197"/>
      <c r="GH89" s="197"/>
      <c r="GI89" s="197"/>
      <c r="GJ89" s="197"/>
      <c r="GK89" s="197"/>
      <c r="GL89" s="197"/>
      <c r="GM89" s="197"/>
      <c r="GN89" s="197"/>
      <c r="GO89" s="197"/>
      <c r="GP89" s="197"/>
      <c r="GQ89" s="197"/>
      <c r="GR89" s="197"/>
      <c r="GS89" s="197"/>
      <c r="GT89" s="197"/>
      <c r="GU89" s="197"/>
      <c r="GV89" s="197"/>
      <c r="GW89" s="197"/>
      <c r="GX89" s="197"/>
      <c r="GY89" s="197"/>
      <c r="GZ89" s="197"/>
      <c r="HA89" s="197"/>
      <c r="HB89" s="197"/>
      <c r="HC89" s="197"/>
      <c r="HD89" s="197"/>
      <c r="HE89" s="197"/>
      <c r="HF89" s="197"/>
      <c r="HG89" s="197"/>
      <c r="HH89" s="197"/>
      <c r="HI89" s="197"/>
      <c r="HJ89" s="197"/>
      <c r="HK89" s="197"/>
      <c r="HL89" s="197"/>
      <c r="HM89" s="197"/>
      <c r="HN89" s="197"/>
      <c r="HO89" s="197"/>
      <c r="HP89" s="197"/>
      <c r="HQ89" s="197"/>
      <c r="HR89" s="197"/>
      <c r="HS89" s="197"/>
      <c r="HT89" s="197"/>
      <c r="HU89" s="197"/>
      <c r="HV89" s="197"/>
      <c r="HW89" s="197"/>
      <c r="HX89" s="197"/>
      <c r="HY89" s="197"/>
      <c r="HZ89" s="197"/>
      <c r="IA89" s="197"/>
      <c r="IB89" s="197"/>
      <c r="IC89" s="197"/>
      <c r="ID89" s="197"/>
      <c r="IE89" s="197"/>
      <c r="IF89" s="197"/>
      <c r="IG89" s="197"/>
      <c r="IH89" s="197"/>
      <c r="II89" s="197"/>
      <c r="IJ89" s="197"/>
      <c r="IK89" s="197"/>
      <c r="IL89" s="197"/>
      <c r="IM89" s="197"/>
      <c r="IN89" s="197"/>
      <c r="IO89" s="197"/>
      <c r="IP89" s="197"/>
      <c r="IQ89" s="197"/>
      <c r="IR89" s="197"/>
      <c r="IS89" s="197"/>
      <c r="IT89" s="197"/>
      <c r="IU89" s="197"/>
      <c r="IV89" s="197"/>
    </row>
    <row r="90" spans="1:256">
      <c r="A90" s="197"/>
      <c r="B90" s="197"/>
      <c r="C90" s="197"/>
      <c r="D90" s="197"/>
      <c r="E90" s="197"/>
      <c r="F90" s="197"/>
      <c r="G90" s="197"/>
      <c r="H90" s="197"/>
      <c r="I90" s="197"/>
      <c r="J90" s="206"/>
      <c r="K90" s="206"/>
      <c r="AA90" s="278"/>
      <c r="BE90" s="206"/>
      <c r="BF90" s="206"/>
      <c r="BG90" s="206"/>
      <c r="BH90" s="206"/>
      <c r="BI90" s="197"/>
      <c r="BJ90" s="197"/>
      <c r="BK90" s="197"/>
      <c r="BL90" s="197"/>
      <c r="BM90" s="197"/>
      <c r="BN90" s="197"/>
      <c r="BO90" s="197"/>
      <c r="BP90" s="197"/>
      <c r="BQ90" s="197"/>
      <c r="BR90" s="197"/>
      <c r="BS90" s="197"/>
      <c r="BT90" s="197"/>
      <c r="BU90" s="197"/>
      <c r="BV90" s="197"/>
      <c r="BW90" s="197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  <c r="ER90" s="197"/>
      <c r="ES90" s="197"/>
      <c r="ET90" s="197"/>
      <c r="EU90" s="197"/>
      <c r="EV90" s="197"/>
      <c r="EW90" s="197"/>
      <c r="EX90" s="197"/>
      <c r="EY90" s="197"/>
      <c r="EZ90" s="197"/>
      <c r="FA90" s="197"/>
      <c r="FB90" s="197"/>
      <c r="FC90" s="197"/>
      <c r="FD90" s="197"/>
      <c r="FE90" s="197"/>
      <c r="FF90" s="197"/>
      <c r="FG90" s="197"/>
      <c r="FH90" s="197"/>
      <c r="FI90" s="197"/>
      <c r="FJ90" s="197"/>
      <c r="FK90" s="197"/>
      <c r="FL90" s="197"/>
      <c r="FM90" s="197"/>
      <c r="FN90" s="197"/>
      <c r="FO90" s="197"/>
      <c r="FP90" s="197"/>
      <c r="FQ90" s="197"/>
      <c r="FR90" s="197"/>
      <c r="FS90" s="197"/>
      <c r="FT90" s="197"/>
      <c r="FU90" s="197"/>
      <c r="FV90" s="197"/>
      <c r="FW90" s="197"/>
      <c r="FX90" s="197"/>
      <c r="FY90" s="197"/>
      <c r="FZ90" s="197"/>
      <c r="GA90" s="197"/>
      <c r="GB90" s="197"/>
      <c r="GC90" s="197"/>
      <c r="GD90" s="197"/>
      <c r="GE90" s="197"/>
      <c r="GF90" s="197"/>
      <c r="GG90" s="197"/>
      <c r="GH90" s="197"/>
      <c r="GI90" s="197"/>
      <c r="GJ90" s="197"/>
      <c r="GK90" s="197"/>
      <c r="GL90" s="197"/>
      <c r="GM90" s="197"/>
      <c r="GN90" s="197"/>
      <c r="GO90" s="197"/>
      <c r="GP90" s="197"/>
      <c r="GQ90" s="197"/>
      <c r="GR90" s="197"/>
      <c r="GS90" s="197"/>
      <c r="GT90" s="197"/>
      <c r="GU90" s="197"/>
      <c r="GV90" s="197"/>
      <c r="GW90" s="197"/>
      <c r="GX90" s="197"/>
      <c r="GY90" s="197"/>
      <c r="GZ90" s="197"/>
      <c r="HA90" s="197"/>
      <c r="HB90" s="197"/>
      <c r="HC90" s="197"/>
      <c r="HD90" s="197"/>
      <c r="HE90" s="197"/>
      <c r="HF90" s="197"/>
      <c r="HG90" s="197"/>
      <c r="HH90" s="197"/>
      <c r="HI90" s="197"/>
      <c r="HJ90" s="197"/>
      <c r="HK90" s="197"/>
      <c r="HL90" s="197"/>
      <c r="HM90" s="197"/>
      <c r="HN90" s="197"/>
      <c r="HO90" s="197"/>
      <c r="HP90" s="197"/>
      <c r="HQ90" s="197"/>
      <c r="HR90" s="197"/>
      <c r="HS90" s="197"/>
      <c r="HT90" s="197"/>
      <c r="HU90" s="197"/>
      <c r="HV90" s="197"/>
      <c r="HW90" s="197"/>
      <c r="HX90" s="197"/>
      <c r="HY90" s="197"/>
      <c r="HZ90" s="197"/>
      <c r="IA90" s="197"/>
      <c r="IB90" s="197"/>
      <c r="IC90" s="197"/>
      <c r="ID90" s="197"/>
      <c r="IE90" s="197"/>
      <c r="IF90" s="197"/>
      <c r="IG90" s="197"/>
      <c r="IH90" s="197"/>
      <c r="II90" s="197"/>
      <c r="IJ90" s="197"/>
      <c r="IK90" s="197"/>
      <c r="IL90" s="197"/>
      <c r="IM90" s="197"/>
      <c r="IN90" s="197"/>
      <c r="IO90" s="197"/>
      <c r="IP90" s="197"/>
      <c r="IQ90" s="197"/>
      <c r="IR90" s="197"/>
      <c r="IS90" s="197"/>
      <c r="IT90" s="197"/>
      <c r="IU90" s="197"/>
      <c r="IV90" s="197"/>
    </row>
    <row r="91" spans="1:256">
      <c r="A91" s="197"/>
      <c r="B91" s="197"/>
      <c r="C91" s="197"/>
      <c r="D91" s="197"/>
      <c r="E91" s="197"/>
      <c r="F91" s="197"/>
      <c r="G91" s="197"/>
      <c r="H91" s="197"/>
      <c r="I91" s="197"/>
      <c r="J91" s="206"/>
      <c r="K91" s="206"/>
      <c r="AA91" s="278"/>
      <c r="BE91" s="206"/>
      <c r="BF91" s="206"/>
      <c r="BG91" s="206"/>
      <c r="BH91" s="206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197"/>
      <c r="BV91" s="197"/>
      <c r="BW91" s="197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  <c r="ER91" s="197"/>
      <c r="ES91" s="197"/>
      <c r="ET91" s="197"/>
      <c r="EU91" s="197"/>
      <c r="EV91" s="197"/>
      <c r="EW91" s="197"/>
      <c r="EX91" s="197"/>
      <c r="EY91" s="197"/>
      <c r="EZ91" s="197"/>
      <c r="FA91" s="197"/>
      <c r="FB91" s="197"/>
      <c r="FC91" s="197"/>
      <c r="FD91" s="197"/>
      <c r="FE91" s="197"/>
      <c r="FF91" s="197"/>
      <c r="FG91" s="197"/>
      <c r="FH91" s="197"/>
      <c r="FI91" s="197"/>
      <c r="FJ91" s="197"/>
      <c r="FK91" s="197"/>
      <c r="FL91" s="197"/>
      <c r="FM91" s="197"/>
      <c r="FN91" s="197"/>
      <c r="FO91" s="197"/>
      <c r="FP91" s="197"/>
      <c r="FQ91" s="197"/>
      <c r="FR91" s="197"/>
      <c r="FS91" s="197"/>
      <c r="FT91" s="197"/>
      <c r="FU91" s="197"/>
      <c r="FV91" s="197"/>
      <c r="FW91" s="197"/>
      <c r="FX91" s="197"/>
      <c r="FY91" s="197"/>
      <c r="FZ91" s="197"/>
      <c r="GA91" s="197"/>
      <c r="GB91" s="197"/>
      <c r="GC91" s="197"/>
      <c r="GD91" s="197"/>
      <c r="GE91" s="197"/>
      <c r="GF91" s="197"/>
      <c r="GG91" s="197"/>
      <c r="GH91" s="197"/>
      <c r="GI91" s="197"/>
      <c r="GJ91" s="197"/>
      <c r="GK91" s="197"/>
      <c r="GL91" s="197"/>
      <c r="GM91" s="197"/>
      <c r="GN91" s="197"/>
      <c r="GO91" s="197"/>
      <c r="GP91" s="197"/>
      <c r="GQ91" s="197"/>
      <c r="GR91" s="197"/>
      <c r="GS91" s="197"/>
      <c r="GT91" s="197"/>
      <c r="GU91" s="197"/>
      <c r="GV91" s="197"/>
      <c r="GW91" s="197"/>
      <c r="GX91" s="197"/>
      <c r="GY91" s="197"/>
      <c r="GZ91" s="197"/>
      <c r="HA91" s="197"/>
      <c r="HB91" s="197"/>
      <c r="HC91" s="197"/>
      <c r="HD91" s="197"/>
      <c r="HE91" s="197"/>
      <c r="HF91" s="197"/>
      <c r="HG91" s="197"/>
      <c r="HH91" s="197"/>
      <c r="HI91" s="197"/>
      <c r="HJ91" s="197"/>
      <c r="HK91" s="197"/>
      <c r="HL91" s="197"/>
      <c r="HM91" s="197"/>
      <c r="HN91" s="197"/>
      <c r="HO91" s="197"/>
      <c r="HP91" s="197"/>
      <c r="HQ91" s="197"/>
      <c r="HR91" s="197"/>
      <c r="HS91" s="197"/>
      <c r="HT91" s="197"/>
      <c r="HU91" s="197"/>
      <c r="HV91" s="197"/>
      <c r="HW91" s="197"/>
      <c r="HX91" s="197"/>
      <c r="HY91" s="197"/>
      <c r="HZ91" s="197"/>
      <c r="IA91" s="197"/>
      <c r="IB91" s="197"/>
      <c r="IC91" s="197"/>
      <c r="ID91" s="197"/>
      <c r="IE91" s="197"/>
      <c r="IF91" s="197"/>
      <c r="IG91" s="197"/>
      <c r="IH91" s="197"/>
      <c r="II91" s="197"/>
      <c r="IJ91" s="197"/>
      <c r="IK91" s="197"/>
      <c r="IL91" s="197"/>
      <c r="IM91" s="197"/>
      <c r="IN91" s="197"/>
      <c r="IO91" s="197"/>
      <c r="IP91" s="197"/>
      <c r="IQ91" s="197"/>
      <c r="IR91" s="197"/>
      <c r="IS91" s="197"/>
      <c r="IT91" s="197"/>
      <c r="IU91" s="197"/>
      <c r="IV91" s="197"/>
    </row>
    <row r="92" spans="1:256">
      <c r="A92" s="197"/>
      <c r="B92" s="197"/>
      <c r="C92" s="197"/>
      <c r="D92" s="197"/>
      <c r="E92" s="197"/>
      <c r="F92" s="197"/>
      <c r="G92" s="197"/>
      <c r="H92" s="197"/>
      <c r="I92" s="197"/>
      <c r="J92" s="206"/>
      <c r="K92" s="206"/>
      <c r="AA92" s="278"/>
      <c r="BE92" s="206"/>
      <c r="BF92" s="206"/>
      <c r="BG92" s="206"/>
      <c r="BH92" s="206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  <c r="ER92" s="197"/>
      <c r="ES92" s="197"/>
      <c r="ET92" s="197"/>
      <c r="EU92" s="197"/>
      <c r="EV92" s="197"/>
      <c r="EW92" s="197"/>
      <c r="EX92" s="197"/>
      <c r="EY92" s="197"/>
      <c r="EZ92" s="197"/>
      <c r="FA92" s="197"/>
      <c r="FB92" s="197"/>
      <c r="FC92" s="197"/>
      <c r="FD92" s="197"/>
      <c r="FE92" s="197"/>
      <c r="FF92" s="197"/>
      <c r="FG92" s="197"/>
      <c r="FH92" s="197"/>
      <c r="FI92" s="197"/>
      <c r="FJ92" s="197"/>
      <c r="FK92" s="197"/>
      <c r="FL92" s="197"/>
      <c r="FM92" s="197"/>
      <c r="FN92" s="197"/>
      <c r="FO92" s="197"/>
      <c r="FP92" s="197"/>
      <c r="FQ92" s="197"/>
      <c r="FR92" s="197"/>
      <c r="FS92" s="197"/>
      <c r="FT92" s="197"/>
      <c r="FU92" s="197"/>
      <c r="FV92" s="197"/>
      <c r="FW92" s="197"/>
      <c r="FX92" s="197"/>
      <c r="FY92" s="197"/>
      <c r="FZ92" s="197"/>
      <c r="GA92" s="197"/>
      <c r="GB92" s="197"/>
      <c r="GC92" s="197"/>
      <c r="GD92" s="197"/>
      <c r="GE92" s="197"/>
      <c r="GF92" s="197"/>
      <c r="GG92" s="197"/>
      <c r="GH92" s="197"/>
      <c r="GI92" s="197"/>
      <c r="GJ92" s="197"/>
      <c r="GK92" s="197"/>
      <c r="GL92" s="197"/>
      <c r="GM92" s="197"/>
      <c r="GN92" s="197"/>
      <c r="GO92" s="197"/>
      <c r="GP92" s="197"/>
      <c r="GQ92" s="197"/>
      <c r="GR92" s="197"/>
      <c r="GS92" s="197"/>
      <c r="GT92" s="197"/>
      <c r="GU92" s="197"/>
      <c r="GV92" s="197"/>
      <c r="GW92" s="197"/>
      <c r="GX92" s="197"/>
      <c r="GY92" s="197"/>
      <c r="GZ92" s="197"/>
      <c r="HA92" s="197"/>
      <c r="HB92" s="197"/>
      <c r="HC92" s="197"/>
      <c r="HD92" s="197"/>
      <c r="HE92" s="197"/>
      <c r="HF92" s="197"/>
      <c r="HG92" s="197"/>
      <c r="HH92" s="197"/>
      <c r="HI92" s="197"/>
      <c r="HJ92" s="197"/>
      <c r="HK92" s="197"/>
      <c r="HL92" s="197"/>
      <c r="HM92" s="197"/>
      <c r="HN92" s="197"/>
      <c r="HO92" s="197"/>
      <c r="HP92" s="197"/>
      <c r="HQ92" s="197"/>
      <c r="HR92" s="197"/>
      <c r="HS92" s="197"/>
      <c r="HT92" s="197"/>
      <c r="HU92" s="197"/>
      <c r="HV92" s="197"/>
      <c r="HW92" s="197"/>
      <c r="HX92" s="197"/>
      <c r="HY92" s="197"/>
      <c r="HZ92" s="197"/>
      <c r="IA92" s="197"/>
      <c r="IB92" s="197"/>
      <c r="IC92" s="197"/>
      <c r="ID92" s="197"/>
      <c r="IE92" s="197"/>
      <c r="IF92" s="197"/>
      <c r="IG92" s="197"/>
      <c r="IH92" s="197"/>
      <c r="II92" s="197"/>
      <c r="IJ92" s="197"/>
      <c r="IK92" s="197"/>
      <c r="IL92" s="197"/>
      <c r="IM92" s="197"/>
      <c r="IN92" s="197"/>
      <c r="IO92" s="197"/>
      <c r="IP92" s="197"/>
      <c r="IQ92" s="197"/>
      <c r="IR92" s="197"/>
      <c r="IS92" s="197"/>
      <c r="IT92" s="197"/>
      <c r="IU92" s="197"/>
      <c r="IV92" s="197"/>
    </row>
    <row r="93" spans="1:256">
      <c r="A93" s="197"/>
      <c r="B93" s="197"/>
      <c r="C93" s="197"/>
      <c r="D93" s="197"/>
      <c r="E93" s="197"/>
      <c r="F93" s="197"/>
      <c r="G93" s="197"/>
      <c r="H93" s="197"/>
      <c r="I93" s="197"/>
      <c r="J93" s="206"/>
      <c r="K93" s="206"/>
      <c r="AA93" s="278"/>
      <c r="BE93" s="206"/>
      <c r="BF93" s="206"/>
      <c r="BG93" s="206"/>
      <c r="BH93" s="206"/>
      <c r="BI93" s="197"/>
      <c r="BJ93" s="197"/>
      <c r="BK93" s="197"/>
      <c r="BL93" s="197"/>
      <c r="BM93" s="197"/>
      <c r="BN93" s="197"/>
      <c r="BO93" s="197"/>
      <c r="BP93" s="197"/>
      <c r="BQ93" s="197"/>
      <c r="BR93" s="197"/>
      <c r="BS93" s="197"/>
      <c r="BT93" s="197"/>
      <c r="BU93" s="197"/>
      <c r="BV93" s="197"/>
      <c r="BW93" s="197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  <c r="ER93" s="197"/>
      <c r="ES93" s="197"/>
      <c r="ET93" s="197"/>
      <c r="EU93" s="197"/>
      <c r="EV93" s="197"/>
      <c r="EW93" s="197"/>
      <c r="EX93" s="197"/>
      <c r="EY93" s="197"/>
      <c r="EZ93" s="197"/>
      <c r="FA93" s="197"/>
      <c r="FB93" s="197"/>
      <c r="FC93" s="197"/>
      <c r="FD93" s="197"/>
      <c r="FE93" s="197"/>
      <c r="FF93" s="197"/>
      <c r="FG93" s="197"/>
      <c r="FH93" s="197"/>
      <c r="FI93" s="197"/>
      <c r="FJ93" s="197"/>
      <c r="FK93" s="197"/>
      <c r="FL93" s="197"/>
      <c r="FM93" s="197"/>
      <c r="FN93" s="197"/>
      <c r="FO93" s="197"/>
      <c r="FP93" s="197"/>
      <c r="FQ93" s="197"/>
      <c r="FR93" s="197"/>
      <c r="FS93" s="197"/>
      <c r="FT93" s="197"/>
      <c r="FU93" s="197"/>
      <c r="FV93" s="197"/>
      <c r="FW93" s="197"/>
      <c r="FX93" s="197"/>
      <c r="FY93" s="197"/>
      <c r="FZ93" s="197"/>
      <c r="GA93" s="197"/>
      <c r="GB93" s="197"/>
      <c r="GC93" s="197"/>
      <c r="GD93" s="197"/>
      <c r="GE93" s="197"/>
      <c r="GF93" s="197"/>
      <c r="GG93" s="197"/>
      <c r="GH93" s="197"/>
      <c r="GI93" s="197"/>
      <c r="GJ93" s="197"/>
      <c r="GK93" s="197"/>
      <c r="GL93" s="197"/>
      <c r="GM93" s="197"/>
      <c r="GN93" s="197"/>
      <c r="GO93" s="197"/>
      <c r="GP93" s="197"/>
      <c r="GQ93" s="197"/>
      <c r="GR93" s="197"/>
      <c r="GS93" s="197"/>
      <c r="GT93" s="197"/>
      <c r="GU93" s="197"/>
      <c r="GV93" s="197"/>
      <c r="GW93" s="197"/>
      <c r="GX93" s="197"/>
      <c r="GY93" s="197"/>
      <c r="GZ93" s="197"/>
      <c r="HA93" s="197"/>
      <c r="HB93" s="197"/>
      <c r="HC93" s="197"/>
      <c r="HD93" s="197"/>
      <c r="HE93" s="197"/>
      <c r="HF93" s="197"/>
      <c r="HG93" s="197"/>
      <c r="HH93" s="197"/>
      <c r="HI93" s="197"/>
      <c r="HJ93" s="197"/>
      <c r="HK93" s="197"/>
      <c r="HL93" s="197"/>
      <c r="HM93" s="197"/>
      <c r="HN93" s="197"/>
      <c r="HO93" s="197"/>
      <c r="HP93" s="197"/>
      <c r="HQ93" s="197"/>
      <c r="HR93" s="197"/>
      <c r="HS93" s="197"/>
      <c r="HT93" s="197"/>
      <c r="HU93" s="197"/>
      <c r="HV93" s="197"/>
      <c r="HW93" s="197"/>
      <c r="HX93" s="197"/>
      <c r="HY93" s="197"/>
      <c r="HZ93" s="197"/>
      <c r="IA93" s="197"/>
      <c r="IB93" s="197"/>
      <c r="IC93" s="197"/>
      <c r="ID93" s="197"/>
      <c r="IE93" s="197"/>
      <c r="IF93" s="197"/>
      <c r="IG93" s="197"/>
      <c r="IH93" s="197"/>
      <c r="II93" s="197"/>
      <c r="IJ93" s="197"/>
      <c r="IK93" s="197"/>
      <c r="IL93" s="197"/>
      <c r="IM93" s="197"/>
      <c r="IN93" s="197"/>
      <c r="IO93" s="197"/>
      <c r="IP93" s="197"/>
      <c r="IQ93" s="197"/>
      <c r="IR93" s="197"/>
      <c r="IS93" s="197"/>
      <c r="IT93" s="197"/>
      <c r="IU93" s="197"/>
      <c r="IV93" s="197"/>
    </row>
    <row r="94" spans="1:256">
      <c r="A94" s="197"/>
      <c r="B94" s="197"/>
      <c r="C94" s="197"/>
      <c r="D94" s="197"/>
      <c r="E94" s="197"/>
      <c r="F94" s="197"/>
      <c r="G94" s="197"/>
      <c r="H94" s="197"/>
      <c r="I94" s="197"/>
      <c r="J94" s="206"/>
      <c r="K94" s="206"/>
      <c r="AA94" s="278"/>
      <c r="BB94" s="211"/>
      <c r="BE94" s="206"/>
      <c r="BF94" s="206"/>
      <c r="BG94" s="206"/>
      <c r="BH94" s="206"/>
      <c r="BI94" s="197"/>
      <c r="BJ94" s="197"/>
      <c r="BK94" s="197"/>
      <c r="BL94" s="197"/>
      <c r="BM94" s="197"/>
      <c r="BN94" s="197"/>
      <c r="BO94" s="197"/>
      <c r="BP94" s="197"/>
      <c r="BQ94" s="197"/>
      <c r="BR94" s="197"/>
      <c r="BS94" s="197"/>
      <c r="BT94" s="197"/>
      <c r="BU94" s="197"/>
      <c r="BV94" s="197"/>
      <c r="BW94" s="197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  <c r="EN94" s="197"/>
      <c r="EO94" s="197"/>
      <c r="EP94" s="197"/>
      <c r="EQ94" s="197"/>
      <c r="ER94" s="197"/>
      <c r="ES94" s="197"/>
      <c r="ET94" s="197"/>
      <c r="EU94" s="197"/>
      <c r="EV94" s="197"/>
      <c r="EW94" s="197"/>
      <c r="EX94" s="197"/>
      <c r="EY94" s="197"/>
      <c r="EZ94" s="197"/>
      <c r="FA94" s="197"/>
      <c r="FB94" s="197"/>
      <c r="FC94" s="197"/>
      <c r="FD94" s="197"/>
      <c r="FE94" s="197"/>
      <c r="FF94" s="197"/>
      <c r="FG94" s="197"/>
      <c r="FH94" s="197"/>
      <c r="FI94" s="197"/>
      <c r="FJ94" s="197"/>
      <c r="FK94" s="197"/>
      <c r="FL94" s="197"/>
      <c r="FM94" s="197"/>
      <c r="FN94" s="197"/>
      <c r="FO94" s="197"/>
      <c r="FP94" s="197"/>
      <c r="FQ94" s="197"/>
      <c r="FR94" s="197"/>
      <c r="FS94" s="197"/>
      <c r="FT94" s="197"/>
      <c r="FU94" s="197"/>
      <c r="FV94" s="197"/>
      <c r="FW94" s="197"/>
      <c r="FX94" s="197"/>
      <c r="FY94" s="197"/>
      <c r="FZ94" s="197"/>
      <c r="GA94" s="197"/>
      <c r="GB94" s="197"/>
      <c r="GC94" s="197"/>
      <c r="GD94" s="197"/>
      <c r="GE94" s="197"/>
      <c r="GF94" s="197"/>
      <c r="GG94" s="197"/>
      <c r="GH94" s="197"/>
      <c r="GI94" s="197"/>
      <c r="GJ94" s="197"/>
      <c r="GK94" s="197"/>
      <c r="GL94" s="197"/>
      <c r="GM94" s="197"/>
      <c r="GN94" s="197"/>
      <c r="GO94" s="197"/>
      <c r="GP94" s="197"/>
      <c r="GQ94" s="197"/>
      <c r="GR94" s="197"/>
      <c r="GS94" s="197"/>
      <c r="GT94" s="197"/>
      <c r="GU94" s="197"/>
      <c r="GV94" s="197"/>
      <c r="GW94" s="197"/>
      <c r="GX94" s="197"/>
      <c r="GY94" s="197"/>
      <c r="GZ94" s="197"/>
      <c r="HA94" s="197"/>
      <c r="HB94" s="197"/>
      <c r="HC94" s="197"/>
      <c r="HD94" s="197"/>
      <c r="HE94" s="197"/>
      <c r="HF94" s="197"/>
      <c r="HG94" s="197"/>
      <c r="HH94" s="197"/>
      <c r="HI94" s="197"/>
      <c r="HJ94" s="197"/>
      <c r="HK94" s="197"/>
      <c r="HL94" s="197"/>
      <c r="HM94" s="197"/>
      <c r="HN94" s="197"/>
      <c r="HO94" s="197"/>
      <c r="HP94" s="197"/>
      <c r="HQ94" s="197"/>
      <c r="HR94" s="197"/>
      <c r="HS94" s="197"/>
      <c r="HT94" s="197"/>
      <c r="HU94" s="197"/>
      <c r="HV94" s="197"/>
      <c r="HW94" s="197"/>
      <c r="HX94" s="197"/>
      <c r="HY94" s="197"/>
      <c r="HZ94" s="197"/>
      <c r="IA94" s="197"/>
      <c r="IB94" s="197"/>
      <c r="IC94" s="197"/>
      <c r="ID94" s="197"/>
      <c r="IE94" s="197"/>
      <c r="IF94" s="197"/>
      <c r="IG94" s="197"/>
      <c r="IH94" s="197"/>
      <c r="II94" s="197"/>
      <c r="IJ94" s="197"/>
      <c r="IK94" s="197"/>
      <c r="IL94" s="197"/>
      <c r="IM94" s="197"/>
      <c r="IN94" s="197"/>
      <c r="IO94" s="197"/>
      <c r="IP94" s="197"/>
      <c r="IQ94" s="197"/>
      <c r="IR94" s="197"/>
      <c r="IS94" s="197"/>
      <c r="IT94" s="197"/>
      <c r="IU94" s="197"/>
      <c r="IV94" s="197"/>
    </row>
    <row r="95" spans="1:256">
      <c r="A95" s="197"/>
      <c r="B95" s="197"/>
      <c r="C95" s="197"/>
      <c r="D95" s="197"/>
      <c r="E95" s="197"/>
      <c r="F95" s="197"/>
      <c r="G95" s="197"/>
      <c r="H95" s="197"/>
      <c r="I95" s="197"/>
      <c r="J95" s="206"/>
      <c r="K95" s="206"/>
      <c r="AA95" s="278"/>
      <c r="BI95" s="197"/>
      <c r="BJ95" s="197"/>
      <c r="BK95" s="197"/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  <c r="EN95" s="197"/>
      <c r="EO95" s="197"/>
      <c r="EP95" s="197"/>
      <c r="EQ95" s="197"/>
      <c r="ER95" s="197"/>
      <c r="ES95" s="197"/>
      <c r="ET95" s="197"/>
      <c r="EU95" s="197"/>
      <c r="EV95" s="197"/>
      <c r="EW95" s="197"/>
      <c r="EX95" s="197"/>
      <c r="EY95" s="197"/>
      <c r="EZ95" s="197"/>
      <c r="FA95" s="197"/>
      <c r="FB95" s="197"/>
      <c r="FC95" s="197"/>
      <c r="FD95" s="197"/>
      <c r="FE95" s="197"/>
      <c r="FF95" s="197"/>
      <c r="FG95" s="197"/>
      <c r="FH95" s="197"/>
      <c r="FI95" s="197"/>
      <c r="FJ95" s="197"/>
      <c r="FK95" s="197"/>
      <c r="FL95" s="197"/>
      <c r="FM95" s="197"/>
      <c r="FN95" s="197"/>
      <c r="FO95" s="197"/>
      <c r="FP95" s="197"/>
      <c r="FQ95" s="197"/>
      <c r="FR95" s="197"/>
      <c r="FS95" s="197"/>
      <c r="FT95" s="197"/>
      <c r="FU95" s="197"/>
      <c r="FV95" s="197"/>
      <c r="FW95" s="197"/>
      <c r="FX95" s="197"/>
      <c r="FY95" s="197"/>
      <c r="FZ95" s="197"/>
      <c r="GA95" s="197"/>
      <c r="GB95" s="197"/>
      <c r="GC95" s="197"/>
      <c r="GD95" s="197"/>
      <c r="GE95" s="197"/>
      <c r="GF95" s="197"/>
      <c r="GG95" s="197"/>
      <c r="GH95" s="197"/>
      <c r="GI95" s="197"/>
      <c r="GJ95" s="197"/>
      <c r="GK95" s="197"/>
      <c r="GL95" s="197"/>
      <c r="GM95" s="197"/>
      <c r="GN95" s="197"/>
      <c r="GO95" s="197"/>
      <c r="GP95" s="197"/>
      <c r="GQ95" s="197"/>
      <c r="GR95" s="197"/>
      <c r="GS95" s="197"/>
      <c r="GT95" s="197"/>
      <c r="GU95" s="197"/>
      <c r="GV95" s="197"/>
      <c r="GW95" s="197"/>
      <c r="GX95" s="197"/>
      <c r="GY95" s="197"/>
      <c r="GZ95" s="197"/>
      <c r="HA95" s="197"/>
      <c r="HB95" s="197"/>
      <c r="HC95" s="197"/>
      <c r="HD95" s="197"/>
      <c r="HE95" s="197"/>
      <c r="HF95" s="197"/>
      <c r="HG95" s="197"/>
      <c r="HH95" s="197"/>
      <c r="HI95" s="197"/>
      <c r="HJ95" s="197"/>
      <c r="HK95" s="197"/>
      <c r="HL95" s="197"/>
      <c r="HM95" s="197"/>
      <c r="HN95" s="197"/>
      <c r="HO95" s="197"/>
      <c r="HP95" s="197"/>
      <c r="HQ95" s="197"/>
      <c r="HR95" s="197"/>
      <c r="HS95" s="197"/>
      <c r="HT95" s="197"/>
      <c r="HU95" s="197"/>
      <c r="HV95" s="197"/>
      <c r="HW95" s="197"/>
      <c r="HX95" s="197"/>
      <c r="HY95" s="197"/>
      <c r="HZ95" s="197"/>
      <c r="IA95" s="197"/>
      <c r="IB95" s="197"/>
      <c r="IC95" s="197"/>
      <c r="ID95" s="197"/>
      <c r="IE95" s="197"/>
      <c r="IF95" s="197"/>
      <c r="IG95" s="197"/>
      <c r="IH95" s="197"/>
      <c r="II95" s="197"/>
      <c r="IJ95" s="197"/>
      <c r="IK95" s="197"/>
      <c r="IL95" s="197"/>
      <c r="IM95" s="197"/>
      <c r="IN95" s="197"/>
      <c r="IO95" s="197"/>
      <c r="IP95" s="197"/>
      <c r="IQ95" s="197"/>
      <c r="IR95" s="197"/>
      <c r="IS95" s="197"/>
      <c r="IT95" s="197"/>
      <c r="IU95" s="197"/>
      <c r="IV95" s="197"/>
    </row>
    <row r="96" spans="1:256">
      <c r="A96" s="197"/>
      <c r="B96" s="197"/>
      <c r="C96" s="197"/>
      <c r="D96" s="197"/>
      <c r="E96" s="197"/>
      <c r="F96" s="197"/>
      <c r="G96" s="197"/>
      <c r="H96" s="197"/>
      <c r="I96" s="197"/>
      <c r="J96" s="206"/>
      <c r="K96" s="206"/>
      <c r="AA96" s="278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  <c r="ER96" s="197"/>
      <c r="ES96" s="197"/>
      <c r="ET96" s="197"/>
      <c r="EU96" s="197"/>
      <c r="EV96" s="197"/>
      <c r="EW96" s="197"/>
      <c r="EX96" s="197"/>
      <c r="EY96" s="197"/>
      <c r="EZ96" s="197"/>
      <c r="FA96" s="197"/>
      <c r="FB96" s="197"/>
      <c r="FC96" s="197"/>
      <c r="FD96" s="197"/>
      <c r="FE96" s="197"/>
      <c r="FF96" s="197"/>
      <c r="FG96" s="197"/>
      <c r="FH96" s="197"/>
      <c r="FI96" s="197"/>
      <c r="FJ96" s="197"/>
      <c r="FK96" s="197"/>
      <c r="FL96" s="197"/>
      <c r="FM96" s="197"/>
      <c r="FN96" s="197"/>
      <c r="FO96" s="197"/>
      <c r="FP96" s="197"/>
      <c r="FQ96" s="197"/>
      <c r="FR96" s="197"/>
      <c r="FS96" s="197"/>
      <c r="FT96" s="197"/>
      <c r="FU96" s="197"/>
      <c r="FV96" s="197"/>
      <c r="FW96" s="197"/>
      <c r="FX96" s="197"/>
      <c r="FY96" s="197"/>
      <c r="FZ96" s="197"/>
      <c r="GA96" s="197"/>
      <c r="GB96" s="197"/>
      <c r="GC96" s="197"/>
      <c r="GD96" s="197"/>
      <c r="GE96" s="197"/>
      <c r="GF96" s="197"/>
      <c r="GG96" s="197"/>
      <c r="GH96" s="197"/>
      <c r="GI96" s="197"/>
      <c r="GJ96" s="197"/>
      <c r="GK96" s="197"/>
      <c r="GL96" s="197"/>
      <c r="GM96" s="197"/>
      <c r="GN96" s="197"/>
      <c r="GO96" s="197"/>
      <c r="GP96" s="197"/>
      <c r="GQ96" s="197"/>
      <c r="GR96" s="197"/>
      <c r="GS96" s="197"/>
      <c r="GT96" s="197"/>
      <c r="GU96" s="197"/>
      <c r="GV96" s="197"/>
      <c r="GW96" s="197"/>
      <c r="GX96" s="197"/>
      <c r="GY96" s="197"/>
      <c r="GZ96" s="197"/>
      <c r="HA96" s="197"/>
      <c r="HB96" s="197"/>
      <c r="HC96" s="197"/>
      <c r="HD96" s="197"/>
      <c r="HE96" s="197"/>
      <c r="HF96" s="197"/>
      <c r="HG96" s="197"/>
      <c r="HH96" s="197"/>
      <c r="HI96" s="197"/>
      <c r="HJ96" s="197"/>
      <c r="HK96" s="197"/>
      <c r="HL96" s="197"/>
      <c r="HM96" s="197"/>
      <c r="HN96" s="197"/>
      <c r="HO96" s="197"/>
      <c r="HP96" s="197"/>
      <c r="HQ96" s="197"/>
      <c r="HR96" s="197"/>
      <c r="HS96" s="197"/>
      <c r="HT96" s="197"/>
      <c r="HU96" s="197"/>
      <c r="HV96" s="197"/>
      <c r="HW96" s="197"/>
      <c r="HX96" s="197"/>
      <c r="HY96" s="197"/>
      <c r="HZ96" s="197"/>
      <c r="IA96" s="197"/>
      <c r="IB96" s="197"/>
      <c r="IC96" s="197"/>
      <c r="ID96" s="197"/>
      <c r="IE96" s="197"/>
      <c r="IF96" s="197"/>
      <c r="IG96" s="197"/>
      <c r="IH96" s="197"/>
      <c r="II96" s="197"/>
      <c r="IJ96" s="197"/>
      <c r="IK96" s="197"/>
      <c r="IL96" s="197"/>
      <c r="IM96" s="197"/>
      <c r="IN96" s="197"/>
      <c r="IO96" s="197"/>
      <c r="IP96" s="197"/>
      <c r="IQ96" s="197"/>
      <c r="IR96" s="197"/>
      <c r="IS96" s="197"/>
      <c r="IT96" s="197"/>
      <c r="IU96" s="197"/>
      <c r="IV96" s="197"/>
    </row>
    <row r="97" spans="1:256">
      <c r="A97" s="197"/>
      <c r="B97" s="197"/>
      <c r="C97" s="197"/>
      <c r="D97" s="197"/>
      <c r="E97" s="197"/>
      <c r="F97" s="197"/>
      <c r="G97" s="197"/>
      <c r="H97" s="197"/>
      <c r="I97" s="197"/>
      <c r="AA97" s="278"/>
      <c r="BI97" s="197"/>
      <c r="BJ97" s="197"/>
      <c r="BK97" s="197"/>
      <c r="BL97" s="197"/>
      <c r="BM97" s="197"/>
      <c r="BN97" s="197"/>
      <c r="BO97" s="197"/>
      <c r="BP97" s="197"/>
      <c r="BQ97" s="197"/>
      <c r="BR97" s="197"/>
      <c r="BS97" s="197"/>
      <c r="BT97" s="197"/>
      <c r="BU97" s="197"/>
      <c r="BV97" s="197"/>
      <c r="BW97" s="197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  <c r="EN97" s="197"/>
      <c r="EO97" s="197"/>
      <c r="EP97" s="197"/>
      <c r="EQ97" s="197"/>
      <c r="ER97" s="197"/>
      <c r="ES97" s="197"/>
      <c r="ET97" s="197"/>
      <c r="EU97" s="197"/>
      <c r="EV97" s="197"/>
      <c r="EW97" s="197"/>
      <c r="EX97" s="197"/>
      <c r="EY97" s="197"/>
      <c r="EZ97" s="197"/>
      <c r="FA97" s="197"/>
      <c r="FB97" s="197"/>
      <c r="FC97" s="197"/>
      <c r="FD97" s="197"/>
      <c r="FE97" s="197"/>
      <c r="FF97" s="197"/>
      <c r="FG97" s="197"/>
      <c r="FH97" s="197"/>
      <c r="FI97" s="197"/>
      <c r="FJ97" s="197"/>
      <c r="FK97" s="197"/>
      <c r="FL97" s="197"/>
      <c r="FM97" s="197"/>
      <c r="FN97" s="197"/>
      <c r="FO97" s="197"/>
      <c r="FP97" s="197"/>
      <c r="FQ97" s="197"/>
      <c r="FR97" s="197"/>
      <c r="FS97" s="197"/>
      <c r="FT97" s="197"/>
      <c r="FU97" s="197"/>
      <c r="FV97" s="197"/>
      <c r="FW97" s="197"/>
      <c r="FX97" s="197"/>
      <c r="FY97" s="197"/>
      <c r="FZ97" s="197"/>
      <c r="GA97" s="197"/>
      <c r="GB97" s="197"/>
      <c r="GC97" s="197"/>
      <c r="GD97" s="197"/>
      <c r="GE97" s="197"/>
      <c r="GF97" s="197"/>
      <c r="GG97" s="197"/>
      <c r="GH97" s="197"/>
      <c r="GI97" s="197"/>
      <c r="GJ97" s="197"/>
      <c r="GK97" s="197"/>
      <c r="GL97" s="197"/>
      <c r="GM97" s="197"/>
      <c r="GN97" s="197"/>
      <c r="GO97" s="197"/>
      <c r="GP97" s="197"/>
      <c r="GQ97" s="197"/>
      <c r="GR97" s="197"/>
      <c r="GS97" s="197"/>
      <c r="GT97" s="197"/>
      <c r="GU97" s="197"/>
      <c r="GV97" s="197"/>
      <c r="GW97" s="197"/>
      <c r="GX97" s="197"/>
      <c r="GY97" s="197"/>
      <c r="GZ97" s="197"/>
      <c r="HA97" s="197"/>
      <c r="HB97" s="197"/>
      <c r="HC97" s="197"/>
      <c r="HD97" s="197"/>
      <c r="HE97" s="197"/>
      <c r="HF97" s="197"/>
      <c r="HG97" s="197"/>
      <c r="HH97" s="197"/>
      <c r="HI97" s="197"/>
      <c r="HJ97" s="197"/>
      <c r="HK97" s="197"/>
      <c r="HL97" s="197"/>
      <c r="HM97" s="197"/>
      <c r="HN97" s="197"/>
      <c r="HO97" s="197"/>
      <c r="HP97" s="197"/>
      <c r="HQ97" s="197"/>
      <c r="HR97" s="197"/>
      <c r="HS97" s="197"/>
      <c r="HT97" s="197"/>
      <c r="HU97" s="197"/>
      <c r="HV97" s="197"/>
      <c r="HW97" s="197"/>
      <c r="HX97" s="197"/>
      <c r="HY97" s="197"/>
      <c r="HZ97" s="197"/>
      <c r="IA97" s="197"/>
      <c r="IB97" s="197"/>
      <c r="IC97" s="197"/>
      <c r="ID97" s="197"/>
      <c r="IE97" s="197"/>
      <c r="IF97" s="197"/>
      <c r="IG97" s="197"/>
      <c r="IH97" s="197"/>
      <c r="II97" s="197"/>
      <c r="IJ97" s="197"/>
      <c r="IK97" s="197"/>
      <c r="IL97" s="197"/>
      <c r="IM97" s="197"/>
      <c r="IN97" s="197"/>
      <c r="IO97" s="197"/>
      <c r="IP97" s="197"/>
      <c r="IQ97" s="197"/>
      <c r="IR97" s="197"/>
      <c r="IS97" s="197"/>
      <c r="IT97" s="197"/>
      <c r="IU97" s="197"/>
      <c r="IV97" s="197"/>
    </row>
  </sheetData>
  <pageMargins left="0.7" right="0.7" top="0.75" bottom="0.75" header="0.3" footer="0.3"/>
  <pageSetup orientation="portrait" r:id="rId1"/>
  <headerFooter>
    <oddHeader>&amp;RIURC CAUSE NO. 45253
FINAL ORDER - ATTACHMENT D
Rate Design
Workpaper RD7-9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5CE888-8CB0-42FA-877F-B8D3F40B975D}"/>
</file>

<file path=customXml/itemProps2.xml><?xml version="1.0" encoding="utf-8"?>
<ds:datastoreItem xmlns:ds="http://schemas.openxmlformats.org/officeDocument/2006/customXml" ds:itemID="{3F48EA90-F029-49AB-849F-40781B88CE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5BAF82-7855-41F2-9296-4AA2FE26CC01}">
  <ds:schemaRefs>
    <ds:schemaRef ds:uri="99180bc4-2f7d-45e7-9e22-353907fb92c6"/>
    <ds:schemaRef ds:uri="http://purl.org/dc/terms/"/>
    <ds:schemaRef ds:uri="http://purl.org/dc/dcmitype/"/>
    <ds:schemaRef ds:uri="7558938a-8a22-4524-afb0-58b165029303"/>
    <ds:schemaRef ds:uri="http://schemas.microsoft.com/sharepoint/v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Cover</vt:lpstr>
      <vt:lpstr>Rev Reqs</vt:lpstr>
      <vt:lpstr>Rate Calculations</vt:lpstr>
      <vt:lpstr>Summary</vt:lpstr>
      <vt:lpstr>Bill Freq - CPP</vt:lpstr>
      <vt:lpstr>Descriptors - CPP</vt:lpstr>
      <vt:lpstr>Bill Freq - VPP</vt:lpstr>
      <vt:lpstr>Descriptors - VPP</vt:lpstr>
      <vt:lpstr>Bill Freq - VPPD</vt:lpstr>
      <vt:lpstr>Descriptors - VPPD</vt:lpstr>
      <vt:lpstr>Migration_CC</vt:lpstr>
      <vt:lpstr>'Bill Freq - CPP'!Print_Area</vt:lpstr>
      <vt:lpstr>'Bill Freq - VPP'!Print_Area</vt:lpstr>
      <vt:lpstr>'Bill Freq - VPPD'!Print_Area</vt:lpstr>
      <vt:lpstr>'Descriptors - VPP'!PRINT_RANGE2</vt:lpstr>
      <vt:lpstr>'Descriptors - VPPD'!PRINT_RANGE2</vt:lpstr>
      <vt:lpstr>PRINT_RANGE2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Rate CS Pilot Price Calculations - Order - Final</dc:subject>
  <dc:creator>Sailers, Bruce L</dc:creator>
  <cp:lastModifiedBy>Horn, Taylor</cp:lastModifiedBy>
  <cp:lastPrinted>2019-03-05T18:52:56Z</cp:lastPrinted>
  <dcterms:created xsi:type="dcterms:W3CDTF">2019-02-28T14:24:34Z</dcterms:created>
  <dcterms:modified xsi:type="dcterms:W3CDTF">2020-07-13T16:49:20Z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