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uce\Desktop\FILINGS\"/>
    </mc:Choice>
  </mc:AlternateContent>
  <xr:revisionPtr revIDLastSave="0" documentId="8_{D3DD961D-88F0-4F32-A33D-321B347E87B0}" xr6:coauthVersionLast="47" xr6:coauthVersionMax="47" xr10:uidLastSave="{00000000-0000-0000-0000-000000000000}"/>
  <bookViews>
    <workbookView xWindow="-120" yWindow="-120" windowWidth="29040" windowHeight="15840" xr2:uid="{2BA8FB7C-0806-494F-B5B9-F8BFC0FD4764}"/>
  </bookViews>
  <sheets>
    <sheet name="Cover" sheetId="2" r:id="rId1"/>
    <sheet name="2023 DEI Metric Report Apendix " sheetId="1" r:id="rId2"/>
  </sheets>
  <definedNames>
    <definedName name="_xlnm.Print_Area" localSheetId="1">'2023 DEI Metric Report Apendix '!$A$1:$K$220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7" i="1" l="1"/>
  <c r="F208" i="1"/>
  <c r="J111" i="1" l="1"/>
  <c r="J142" i="1" l="1"/>
  <c r="J157" i="1" l="1"/>
  <c r="J147" i="1"/>
  <c r="J146" i="1"/>
  <c r="J144" i="1"/>
  <c r="B191" i="1" l="1"/>
  <c r="I157" i="1"/>
  <c r="H157" i="1"/>
  <c r="G157" i="1"/>
  <c r="F157" i="1"/>
  <c r="E157" i="1"/>
  <c r="D157" i="1"/>
  <c r="C157" i="1"/>
  <c r="B157" i="1"/>
  <c r="I147" i="1"/>
  <c r="H147" i="1"/>
  <c r="G147" i="1"/>
  <c r="F147" i="1"/>
  <c r="E147" i="1"/>
  <c r="D147" i="1"/>
  <c r="C147" i="1"/>
  <c r="B147" i="1"/>
  <c r="I146" i="1"/>
  <c r="H146" i="1"/>
  <c r="G146" i="1"/>
  <c r="F146" i="1"/>
  <c r="E146" i="1"/>
  <c r="D146" i="1"/>
  <c r="C146" i="1"/>
  <c r="B146" i="1"/>
  <c r="I142" i="1"/>
  <c r="I144" i="1" s="1"/>
  <c r="H142" i="1"/>
  <c r="H144" i="1" s="1"/>
  <c r="G142" i="1"/>
  <c r="G144" i="1" s="1"/>
  <c r="F142" i="1"/>
  <c r="F144" i="1" s="1"/>
  <c r="E142" i="1"/>
  <c r="E144" i="1" s="1"/>
  <c r="D142" i="1"/>
  <c r="D144" i="1" s="1"/>
  <c r="C142" i="1"/>
  <c r="C144" i="1" s="1"/>
  <c r="B142" i="1"/>
  <c r="B144" i="1" s="1"/>
  <c r="I111" i="1"/>
  <c r="H111" i="1"/>
  <c r="G111" i="1"/>
  <c r="F111" i="1"/>
  <c r="E111" i="1"/>
  <c r="D111" i="1"/>
  <c r="H46" i="1"/>
  <c r="F44" i="1"/>
  <c r="F46" i="1" s="1"/>
  <c r="E44" i="1"/>
  <c r="E46" i="1" s="1"/>
  <c r="D44" i="1"/>
  <c r="C44" i="1"/>
  <c r="C46" i="1" s="1"/>
  <c r="B44" i="1"/>
  <c r="B46" i="1" s="1"/>
</calcChain>
</file>

<file path=xl/sharedStrings.xml><?xml version="1.0" encoding="utf-8"?>
<sst xmlns="http://schemas.openxmlformats.org/spreadsheetml/2006/main" count="457" uniqueCount="173">
  <si>
    <t>IURC Cause No. 45253</t>
  </si>
  <si>
    <t>On Behalf of Duke Energy Indiana, LLC</t>
  </si>
  <si>
    <t>Appendix to 2023 Annual Performance Metrics Report</t>
  </si>
  <si>
    <t>Duke Energy Indiana, LLC</t>
  </si>
  <si>
    <t>Performance Metric Report</t>
  </si>
  <si>
    <t>Annual Data</t>
  </si>
  <si>
    <t>SAFETY</t>
  </si>
  <si>
    <t xml:space="preserve"> Property and Public Safety</t>
  </si>
  <si>
    <t xml:space="preserve">   Underground Damage Rate - per 1000 requests</t>
  </si>
  <si>
    <t>NA</t>
  </si>
  <si>
    <t xml:space="preserve">   Vendor On-Time Performance Rate - vendor reported</t>
  </si>
  <si>
    <t xml:space="preserve"> Employee Safety</t>
  </si>
  <si>
    <t xml:space="preserve">   Total Incident Case Rate (TICR)</t>
  </si>
  <si>
    <t xml:space="preserve">   Days Away, Restricted or Transferred Rate (DART)</t>
  </si>
  <si>
    <t>RELIABILITY</t>
  </si>
  <si>
    <t xml:space="preserve"> Major Event Days</t>
  </si>
  <si>
    <t xml:space="preserve">  Major Event Days (MED)</t>
  </si>
  <si>
    <t xml:space="preserve">  Threshold MED (TMED) - minutes</t>
  </si>
  <si>
    <t xml:space="preserve"> Reliability Indices</t>
  </si>
  <si>
    <t xml:space="preserve">  System Average Interruption Duration (SAIDI) with MED</t>
  </si>
  <si>
    <t xml:space="preserve">  System Average Interruption Duration (SAIDI) excl. MED</t>
  </si>
  <si>
    <t xml:space="preserve">  System Average Interruption Frequency Index (SAIFI) with MED</t>
  </si>
  <si>
    <t xml:space="preserve">  System Average Interruption Frequency Index (SAIFI) excl. MED</t>
  </si>
  <si>
    <t xml:space="preserve">  Customer Average Interruption Duration Index (CAIDI) with MED</t>
  </si>
  <si>
    <t xml:space="preserve">  Customer Average Interruption Duration Index (CAIDI) - excl. MED</t>
  </si>
  <si>
    <t xml:space="preserve">  Vegetation Management</t>
  </si>
  <si>
    <t xml:space="preserve">    Transmission Overhead Line Miles</t>
  </si>
  <si>
    <t xml:space="preserve">    Distribution Overhead Line Miles</t>
  </si>
  <si>
    <t xml:space="preserve">    Transmission Investment (in Millions)</t>
  </si>
  <si>
    <t xml:space="preserve">    Distribution Investment (in Millions)</t>
  </si>
  <si>
    <t xml:space="preserve">    Transmission &amp; Distribution SAIDI (with MED)</t>
  </si>
  <si>
    <t xml:space="preserve">    Transmission &amp; Distribution SAIDI (excl. MED)</t>
  </si>
  <si>
    <t>GENERATION</t>
  </si>
  <si>
    <t xml:space="preserve"> Capacity - Summer  (1)</t>
  </si>
  <si>
    <t xml:space="preserve">    Unforced Capacity (UCAP)/SAC - Coal</t>
  </si>
  <si>
    <t xml:space="preserve">    Unforced Capacity (UCAP)/SAC - IGCC</t>
  </si>
  <si>
    <t xml:space="preserve">    Unforced Capacity (UCAP)/SAC - Gas</t>
  </si>
  <si>
    <t xml:space="preserve">    Unforced Capacity (UCAP)/SAC - Hydro</t>
  </si>
  <si>
    <t xml:space="preserve">    Unforced Capacity (UCAP)/SAC - Wind</t>
  </si>
  <si>
    <t xml:space="preserve">    Unforced Capacity (UCAP)/SAC - Oil</t>
  </si>
  <si>
    <t xml:space="preserve">    Unforced Capacity (UCAP)/SAC - Solar</t>
  </si>
  <si>
    <t xml:space="preserve">    Unforced Capacity (UCAP)/SAC - Total</t>
  </si>
  <si>
    <t xml:space="preserve">    Uncredited Capacity (UCAP) - Total</t>
  </si>
  <si>
    <t xml:space="preserve">    Total Installed Capacity (ICAP)</t>
  </si>
  <si>
    <t>Capacity - Fall  (1)</t>
  </si>
  <si>
    <t>Capacity - Winter  (1)</t>
  </si>
  <si>
    <t>Capacity - Spring  (1)</t>
  </si>
  <si>
    <t>Net Capacity Factors</t>
  </si>
  <si>
    <t xml:space="preserve">    Net Capacity Factor - Coal</t>
  </si>
  <si>
    <t xml:space="preserve">    Net Capacity Factor - IGCC</t>
  </si>
  <si>
    <t xml:space="preserve">    Net Capacity Factor - Gas</t>
  </si>
  <si>
    <t xml:space="preserve">    Net Capacity Factor - Hydro</t>
  </si>
  <si>
    <t xml:space="preserve"> Performance</t>
  </si>
  <si>
    <t xml:space="preserve">    Equivalent Availability Factor (EAF) - Coal</t>
  </si>
  <si>
    <t xml:space="preserve">    Equivalent Availability Factor (EAF) - IGCC</t>
  </si>
  <si>
    <t xml:space="preserve">    Equivalent Availability Factor (EAF) - Gas</t>
  </si>
  <si>
    <t xml:space="preserve">    Equivalent Availability Factor (EAF) - Hydro</t>
  </si>
  <si>
    <t xml:space="preserve">    Equivalent Forced Outage Rate (EFOR) - Coal</t>
  </si>
  <si>
    <t xml:space="preserve">    Equivalent Forced Outage Rate (EFOR) - IGCC</t>
  </si>
  <si>
    <t xml:space="preserve">    Equivalent Forced Outage Rate (EFOR) - Gas</t>
  </si>
  <si>
    <t xml:space="preserve">    Equivalent Forced Outage Rate (EFOR) - Hydro</t>
  </si>
  <si>
    <t xml:space="preserve">    Equivalent Forced Outage Factor (EFOF) - Coal</t>
  </si>
  <si>
    <t xml:space="preserve">    Equivalent Forced Outage Factor (EFOF) - IGCC</t>
  </si>
  <si>
    <t xml:space="preserve">    Equivalent Forced Outage Factor (EFOF) - Gas</t>
  </si>
  <si>
    <t xml:space="preserve">    Equivalent Forced Outage Factor (EFOF) - Hydro</t>
  </si>
  <si>
    <t xml:space="preserve">    CT Starting Reliability</t>
  </si>
  <si>
    <t xml:space="preserve">CT Starts </t>
  </si>
  <si>
    <t xml:space="preserve">    Solar Energy Yield</t>
  </si>
  <si>
    <t>CUSTOMER SERVICE</t>
  </si>
  <si>
    <t xml:space="preserve"> Call Center Operations</t>
  </si>
  <si>
    <t xml:space="preserve">    Average Speed of Answer (ASA) - seconds</t>
  </si>
  <si>
    <t xml:space="preserve">    Abandonment Rate</t>
  </si>
  <si>
    <t xml:space="preserve">    Service Level</t>
  </si>
  <si>
    <t xml:space="preserve"> Service Efficiency</t>
  </si>
  <si>
    <t xml:space="preserve">    Meter Reading Accuracy</t>
  </si>
  <si>
    <t xml:space="preserve">    First Call Resolution</t>
  </si>
  <si>
    <t xml:space="preserve">    AMI Meters</t>
  </si>
  <si>
    <t xml:space="preserve"> Customer Satisfaction</t>
  </si>
  <si>
    <t xml:space="preserve">    JD Power Residential Score  (2)</t>
  </si>
  <si>
    <t xml:space="preserve">    IURC Customer Complaints - Total</t>
  </si>
  <si>
    <t xml:space="preserve">    IURC Customer Complaints - Substantiated</t>
  </si>
  <si>
    <t>AFFORDABILITY</t>
  </si>
  <si>
    <r>
      <t xml:space="preserve"> Average Rates </t>
    </r>
    <r>
      <rPr>
        <sz val="8"/>
        <color theme="1"/>
        <rFont val="Calibri"/>
        <family val="2"/>
        <scheme val="minor"/>
      </rPr>
      <t xml:space="preserve"> (3)</t>
    </r>
  </si>
  <si>
    <t xml:space="preserve">    Typical Residential 1000 kWh Bill - Monthly</t>
  </si>
  <si>
    <t xml:space="preserve">    DEI Average Residential kWh Bill (960 kWh) - Monthly</t>
  </si>
  <si>
    <t xml:space="preserve">    Commercial Bill - EEI Profile (3 kW, .375 MWh) - Cents per kWh</t>
  </si>
  <si>
    <t xml:space="preserve">    Commercial Bill - EEI Profile (40 kW, 10 MWh) - Cents per kWh</t>
  </si>
  <si>
    <t xml:space="preserve">    Commercial Bill - EEI Profile (500 kW, 150 MWh) - Cents per kWh</t>
  </si>
  <si>
    <t xml:space="preserve">    Industrial Bill - EEI Profile (75 kW, 15 MWh) - Cents per kWh</t>
  </si>
  <si>
    <t xml:space="preserve">    Industrial Bill - EEI Profile (75 kW, 50 MWh) - Cents per kWh</t>
  </si>
  <si>
    <t xml:space="preserve">    Industrial Bill - EEI Profile (50 MW, 15 GWh) - Cents per kWh</t>
  </si>
  <si>
    <t xml:space="preserve">    Industrial Bill - EEI Profile (75 kW, 25 GWh) - Cents per kWh</t>
  </si>
  <si>
    <t xml:space="preserve"> Bill Delinquency</t>
  </si>
  <si>
    <t xml:space="preserve">    Average % of Account Dollars in Arrears (greater than 30 days past due)</t>
  </si>
  <si>
    <t xml:space="preserve">    Number of Disconnections for Non-Payment</t>
  </si>
  <si>
    <t xml:space="preserve">    Number of Disconnection Notices</t>
  </si>
  <si>
    <t>EXPENSE</t>
  </si>
  <si>
    <t xml:space="preserve"> Sales </t>
  </si>
  <si>
    <t xml:space="preserve">    Retail Sales - Residential</t>
  </si>
  <si>
    <t xml:space="preserve">    Retail Sales - Commercial</t>
  </si>
  <si>
    <t xml:space="preserve">    Retail Sales - Industrial</t>
  </si>
  <si>
    <t xml:space="preserve">    Retail Sales - Other Public Authorities</t>
  </si>
  <si>
    <t xml:space="preserve">    Retail Sales - Other</t>
  </si>
  <si>
    <t xml:space="preserve">    Retail Sales - Total</t>
  </si>
  <si>
    <t xml:space="preserve">    Wholesale Sales</t>
  </si>
  <si>
    <t xml:space="preserve">    Total Sales</t>
  </si>
  <si>
    <t xml:space="preserve">    Retail Sales - Residential (weather normal)</t>
  </si>
  <si>
    <t xml:space="preserve">    Annual Residential kWh Usage per Customer (Total)</t>
  </si>
  <si>
    <t xml:space="preserve">    Annual Residential kWh Usage per Customer (weather normal)</t>
  </si>
  <si>
    <t xml:space="preserve">    Total MWh Generated</t>
  </si>
  <si>
    <t xml:space="preserve">    Transmission Conductor Miles</t>
  </si>
  <si>
    <t xml:space="preserve">    Distribution Conductor Miles</t>
  </si>
  <si>
    <t xml:space="preserve">  Customers</t>
  </si>
  <si>
    <t xml:space="preserve">    Retail Customers - Residential</t>
  </si>
  <si>
    <t xml:space="preserve">    Retail Customers - Commercial</t>
  </si>
  <si>
    <t xml:space="preserve">    Retail Customers - Industrial</t>
  </si>
  <si>
    <t xml:space="preserve">    Retail Customers - Other Public Authorities</t>
  </si>
  <si>
    <t xml:space="preserve">    Retail Customers - Other</t>
  </si>
  <si>
    <t xml:space="preserve">    Retail Customers - Total</t>
  </si>
  <si>
    <t xml:space="preserve">  O&amp;M Expense</t>
  </si>
  <si>
    <t xml:space="preserve">    Total Power Production O&amp;M</t>
  </si>
  <si>
    <t xml:space="preserve">    Total Non-Fuel Power Production O&amp;M</t>
  </si>
  <si>
    <t xml:space="preserve">    Total Transmission O&amp;M</t>
  </si>
  <si>
    <t xml:space="preserve">    Total Regional Market Expenses</t>
  </si>
  <si>
    <t xml:space="preserve">    Total Distribution O&amp;M</t>
  </si>
  <si>
    <t xml:space="preserve">    Total Customer Related O&amp;M</t>
  </si>
  <si>
    <t xml:space="preserve">    Total A&amp;G O&amp;M</t>
  </si>
  <si>
    <t xml:space="preserve">    Total A&amp;G O&amp;M excluding benefits</t>
  </si>
  <si>
    <t xml:space="preserve">    Total O&amp;M</t>
  </si>
  <si>
    <t xml:space="preserve">    Total Non-Fuel O&amp;M</t>
  </si>
  <si>
    <t xml:space="preserve">  O&amp;M Expense per Unit or Measure</t>
  </si>
  <si>
    <t xml:space="preserve">    Total O&amp;M Expense per MWh Sold - Total</t>
  </si>
  <si>
    <t xml:space="preserve">    Total O&amp;M Expense per MWh Sold - Total Non-Fuel</t>
  </si>
  <si>
    <t xml:space="preserve">    Total O&amp;M Expense per Retail Customer - Total</t>
  </si>
  <si>
    <t xml:space="preserve">    Total O&amp;M Expense per Retail Customer - Total Non-Fuel</t>
  </si>
  <si>
    <t xml:space="preserve">    Non-Fuel Power Production O&amp;M Expense per MWh Sold</t>
  </si>
  <si>
    <t xml:space="preserve">    Non-Fuel Power Production O&amp;M Expense per MWh Generated</t>
  </si>
  <si>
    <t xml:space="preserve">    Transmission O&amp;M Expense per MWh Sold</t>
  </si>
  <si>
    <t xml:space="preserve">    Transmission O&amp;M Expense per Transmission Conductor Mile</t>
  </si>
  <si>
    <t xml:space="preserve">    Distribution O&amp;M Expense per MWh Sold</t>
  </si>
  <si>
    <t xml:space="preserve">    Distribution O&amp;M Expense per Distribution Conductor Mile</t>
  </si>
  <si>
    <t xml:space="preserve">    Customer Related O&amp;M Expense per MWh Sold</t>
  </si>
  <si>
    <t xml:space="preserve">    Customer Related O&amp;M Expense per Retail Customer</t>
  </si>
  <si>
    <t xml:space="preserve">    Total A&amp;G O&amp;M Expense per MWh Sold (incl. Benefits)</t>
  </si>
  <si>
    <t xml:space="preserve">    Total A&amp;G O&amp;M Expense per MWh Sold (excl. Benefits)</t>
  </si>
  <si>
    <t xml:space="preserve">    Total A&amp;G O&amp;M Expense per Retail Customer (incl. Benefits)</t>
  </si>
  <si>
    <t xml:space="preserve">    Total A&amp;G O&amp;M Expense per Retail Customer (excl. Benefits)</t>
  </si>
  <si>
    <t xml:space="preserve">  Asset Management (in Billions)</t>
  </si>
  <si>
    <t xml:space="preserve">   Net Plant In Service - Production</t>
  </si>
  <si>
    <t xml:space="preserve">   Net Plant In Service - Transmission</t>
  </si>
  <si>
    <t xml:space="preserve">   Net Plant In Service - Distribution</t>
  </si>
  <si>
    <t xml:space="preserve">   Net Plant In Service - Other</t>
  </si>
  <si>
    <t xml:space="preserve">   Net Plant In Service - Total</t>
  </si>
  <si>
    <t>STAFFING</t>
  </si>
  <si>
    <t xml:space="preserve">  Employee Turnover Rate</t>
  </si>
  <si>
    <t xml:space="preserve">   Duke Energy Indiana</t>
  </si>
  <si>
    <t xml:space="preserve">   Duke Energy Business Services</t>
  </si>
  <si>
    <t xml:space="preserve">   Total Duke Energy</t>
  </si>
  <si>
    <t xml:space="preserve">  Employee Age Distribution</t>
  </si>
  <si>
    <t xml:space="preserve">   18-35 - Duke Energy Indiana</t>
  </si>
  <si>
    <t xml:space="preserve">   36-53 - Duke Energy Indiana</t>
  </si>
  <si>
    <t xml:space="preserve">   54+ - Duke Energy Indiana</t>
  </si>
  <si>
    <t xml:space="preserve">   18-35 - Duke Energy Business Services</t>
  </si>
  <si>
    <t xml:space="preserve">   36-53 - Duke Energy Business Services</t>
  </si>
  <si>
    <t xml:space="preserve">   54+ - Duke Energy Business Services</t>
  </si>
  <si>
    <t xml:space="preserve">   18-35 - Duke Energy </t>
  </si>
  <si>
    <t xml:space="preserve">   36-53 - Duke Energy  </t>
  </si>
  <si>
    <t xml:space="preserve">   54+ - Duke Energy  </t>
  </si>
  <si>
    <t xml:space="preserve">  Females as a Percent of Workforce</t>
  </si>
  <si>
    <t xml:space="preserve">  Minorities as a Percent of Workforce</t>
  </si>
  <si>
    <t>(1)  Annual capacity amounts for 2015 - 2022 are reported under the Summer category.  Beginning in 2023, the information is now reported separately for each season as a reflection of MISO's change to a Seasonal Accredited Capacity construct.</t>
  </si>
  <si>
    <t>(2)  J.D. Power reports a total combined score for Duke Energy Midwest (Ohio, Kentucky, and Indiana); therefore, what is reported by J.D. Power publicly is different than what is reported above. Duke Energy Indiana specific information can be extracted from the data on years the Company purchases a subscription for the information.</t>
  </si>
  <si>
    <t>(3)  The Average Rate information for 2023 is as of January 1, 2023 per the EEI Winter Typical Bill and Average Rates Report.  Note that Figures 38 - 40 in the 2023 Performance Metrics Report include information for 2023 as of both January 1 and July 1,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</si>
</sst>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?_);_(@_)"/>
    <numFmt numFmtId="166" formatCode="_(* #,##0_);_(* \(#,##0\);_(* &quot;-&quot;??_);_(@_)"/>
    <numFmt numFmtId="167" formatCode="0.0%"/>
    <numFmt numFmtId="168" formatCode="_(&quot;$&quot;* #,##0.0000_);_(&quot;$&quot;* \(#,##0.0000\);_(&quot;$&quot;* &quot;-&quot;??_);_(@_)"/>
    <numFmt numFmtId="169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sz val="8"/>
      <color rgb="FFFF0000"/>
      <name val="Calibri"/>
      <family val="2"/>
      <scheme val="minor"/>
    </font>
    <font>
      <i/>
      <sz val="8"/>
      <color rgb="FFD60093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indent="1"/>
    </xf>
    <xf numFmtId="164" fontId="3" fillId="0" borderId="0" xfId="0" applyNumberFormat="1" applyFont="1"/>
    <xf numFmtId="167" fontId="3" fillId="0" borderId="0" xfId="3" applyNumberFormat="1" applyFont="1" applyFill="1" applyBorder="1"/>
    <xf numFmtId="10" fontId="3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3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right"/>
    </xf>
    <xf numFmtId="166" fontId="3" fillId="0" borderId="2" xfId="1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14" fontId="3" fillId="0" borderId="5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0" fontId="3" fillId="0" borderId="1" xfId="3" applyNumberFormat="1" applyFont="1" applyFill="1" applyBorder="1" applyAlignment="1">
      <alignment horizontal="center"/>
    </xf>
    <xf numFmtId="10" fontId="3" fillId="0" borderId="3" xfId="3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1" xfId="1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6" fontId="7" fillId="0" borderId="1" xfId="1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167" fontId="3" fillId="0" borderId="1" xfId="3" applyNumberFormat="1" applyFont="1" applyFill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3" fillId="0" borderId="1" xfId="3" applyNumberFormat="1" applyFont="1" applyBorder="1" applyAlignment="1">
      <alignment horizontal="center"/>
    </xf>
    <xf numFmtId="9" fontId="3" fillId="0" borderId="1" xfId="3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3" fillId="0" borderId="1" xfId="2" applyFont="1" applyFill="1" applyBorder="1" applyAlignment="1">
      <alignment horizontal="center"/>
    </xf>
    <xf numFmtId="168" fontId="3" fillId="0" borderId="1" xfId="2" applyNumberFormat="1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6" fontId="3" fillId="0" borderId="3" xfId="1" applyNumberFormat="1" applyFont="1" applyFill="1" applyBorder="1" applyAlignment="1">
      <alignment horizontal="center"/>
    </xf>
    <xf numFmtId="169" fontId="3" fillId="0" borderId="1" xfId="2" applyNumberFormat="1" applyFont="1" applyFill="1" applyBorder="1" applyAlignment="1">
      <alignment horizontal="center"/>
    </xf>
    <xf numFmtId="169" fontId="3" fillId="0" borderId="3" xfId="1" applyNumberFormat="1" applyFont="1" applyFill="1" applyBorder="1" applyAlignment="1">
      <alignment horizontal="center"/>
    </xf>
    <xf numFmtId="44" fontId="3" fillId="0" borderId="3" xfId="2" applyFont="1" applyFill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169" fontId="3" fillId="0" borderId="3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3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quotePrefix="1" applyFont="1" applyBorder="1" applyAlignment="1">
      <alignment horizontal="left" wrapText="1"/>
    </xf>
    <xf numFmtId="0" fontId="3" fillId="0" borderId="6" xfId="0" quotePrefix="1" applyFont="1" applyBorder="1" applyAlignment="1">
      <alignment horizontal="left" wrapText="1"/>
    </xf>
    <xf numFmtId="0" fontId="3" fillId="0" borderId="7" xfId="0" quotePrefix="1" applyFont="1" applyBorder="1" applyAlignment="1">
      <alignment horizontal="left" wrapText="1"/>
    </xf>
    <xf numFmtId="14" fontId="3" fillId="0" borderId="9" xfId="0" applyNumberFormat="1" applyFont="1" applyBorder="1" applyAlignment="1">
      <alignment horizontal="left" wrapText="1"/>
    </xf>
    <xf numFmtId="14" fontId="3" fillId="0" borderId="10" xfId="0" applyNumberFormat="1" applyFont="1" applyBorder="1" applyAlignment="1">
      <alignment horizontal="left" wrapText="1"/>
    </xf>
    <xf numFmtId="14" fontId="3" fillId="0" borderId="11" xfId="0" applyNumberFormat="1" applyFont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8</xdr:col>
      <xdr:colOff>342248</xdr:colOff>
      <xdr:row>17</xdr:row>
      <xdr:rowOff>161619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55A4D-35F9-A027-B6AB-FFEFE573C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5219048" cy="2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FA81-5408-477B-BC7A-0FEB6976E793}">
  <dimension ref="A1:A3"/>
  <sheetViews>
    <sheetView tabSelected="1" workbookViewId="0">
      <selection activeCell="C19" sqref="C19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F6EBA-8750-4DA4-B1C5-DC0AA1B594AC}">
  <dimension ref="A1:P221"/>
  <sheetViews>
    <sheetView zoomScale="160" zoomScaleNormal="1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109375" defaultRowHeight="11.25" x14ac:dyDescent="0.2"/>
  <cols>
    <col min="1" max="1" width="45.7109375" style="2" customWidth="1"/>
    <col min="2" max="10" width="12.7109375" style="23" customWidth="1"/>
    <col min="11" max="11" width="1.28515625" style="2" customWidth="1"/>
    <col min="12" max="12" width="9.28515625" style="2" bestFit="1" customWidth="1"/>
    <col min="13" max="13" width="8.7109375" style="2" customWidth="1"/>
    <col min="14" max="14" width="9.28515625" style="2" bestFit="1" customWidth="1"/>
    <col min="15" max="15" width="10" style="2" bestFit="1" customWidth="1"/>
    <col min="16" max="16384" width="8.7109375" style="2"/>
  </cols>
  <sheetData>
    <row r="1" spans="1:11" x14ac:dyDescent="0.2">
      <c r="A1" s="1" t="s">
        <v>3</v>
      </c>
      <c r="C1" s="24"/>
      <c r="D1" s="24"/>
      <c r="E1" s="24"/>
      <c r="F1" s="24"/>
      <c r="G1" s="24"/>
    </row>
    <row r="2" spans="1:11" x14ac:dyDescent="0.2">
      <c r="A2" s="1" t="s">
        <v>4</v>
      </c>
      <c r="C2" s="24"/>
      <c r="D2" s="24"/>
      <c r="E2" s="24"/>
      <c r="F2" s="24"/>
      <c r="G2" s="24"/>
      <c r="I2" s="25"/>
    </row>
    <row r="3" spans="1:11" x14ac:dyDescent="0.2">
      <c r="A3" s="1" t="s">
        <v>5</v>
      </c>
      <c r="C3" s="24"/>
      <c r="D3" s="24"/>
      <c r="E3" s="24"/>
      <c r="F3" s="24"/>
      <c r="G3" s="24"/>
      <c r="I3" s="25"/>
    </row>
    <row r="4" spans="1:11" x14ac:dyDescent="0.2">
      <c r="A4" s="1"/>
      <c r="C4" s="24"/>
      <c r="D4" s="24"/>
      <c r="E4" s="24"/>
      <c r="F4" s="24"/>
      <c r="H4" s="25"/>
      <c r="I4" s="25"/>
    </row>
    <row r="5" spans="1:11" x14ac:dyDescent="0.2">
      <c r="A5" s="1"/>
      <c r="B5" s="3">
        <v>2015</v>
      </c>
      <c r="C5" s="3">
        <v>2016</v>
      </c>
      <c r="D5" s="3">
        <v>2017</v>
      </c>
      <c r="E5" s="3">
        <v>2018</v>
      </c>
      <c r="F5" s="3">
        <v>2019</v>
      </c>
      <c r="G5" s="3">
        <v>2020</v>
      </c>
      <c r="H5" s="3">
        <v>2021</v>
      </c>
      <c r="I5" s="12">
        <v>2022</v>
      </c>
      <c r="J5" s="3">
        <v>2023</v>
      </c>
    </row>
    <row r="6" spans="1:11" x14ac:dyDescent="0.2">
      <c r="A6" s="4" t="s">
        <v>6</v>
      </c>
      <c r="B6" s="26"/>
      <c r="C6" s="26"/>
      <c r="D6" s="26"/>
      <c r="E6" s="26"/>
      <c r="F6" s="26"/>
      <c r="G6" s="26"/>
      <c r="H6" s="26"/>
      <c r="I6" s="27"/>
      <c r="J6" s="26"/>
    </row>
    <row r="7" spans="1:11" x14ac:dyDescent="0.2">
      <c r="A7" s="4" t="s">
        <v>7</v>
      </c>
      <c r="B7" s="26"/>
      <c r="C7" s="26"/>
      <c r="D7" s="26"/>
      <c r="E7" s="26"/>
      <c r="F7" s="26"/>
      <c r="G7" s="26"/>
      <c r="H7" s="26"/>
      <c r="I7" s="27"/>
      <c r="J7" s="26"/>
    </row>
    <row r="8" spans="1:11" x14ac:dyDescent="0.2">
      <c r="A8" s="5" t="s">
        <v>8</v>
      </c>
      <c r="B8" s="28" t="s">
        <v>9</v>
      </c>
      <c r="C8" s="28" t="s">
        <v>9</v>
      </c>
      <c r="D8" s="28" t="s">
        <v>9</v>
      </c>
      <c r="E8" s="28">
        <v>1.2E-2</v>
      </c>
      <c r="F8" s="28">
        <v>1.17E-2</v>
      </c>
      <c r="G8" s="28">
        <v>9.1999999999999998E-3</v>
      </c>
      <c r="H8" s="28">
        <v>8.3999999999999995E-3</v>
      </c>
      <c r="I8" s="29">
        <v>9.5499999999999995E-3</v>
      </c>
      <c r="J8" s="30">
        <v>8.8999999999999999E-3</v>
      </c>
    </row>
    <row r="9" spans="1:11" x14ac:dyDescent="0.2">
      <c r="A9" s="5" t="s">
        <v>10</v>
      </c>
      <c r="B9" s="28" t="s">
        <v>9</v>
      </c>
      <c r="C9" s="28" t="s">
        <v>9</v>
      </c>
      <c r="D9" s="28" t="s">
        <v>9</v>
      </c>
      <c r="E9" s="28">
        <v>0.98399999999999999</v>
      </c>
      <c r="F9" s="28">
        <v>0.95589999999999997</v>
      </c>
      <c r="G9" s="28">
        <v>0.98699999999999999</v>
      </c>
      <c r="H9" s="28">
        <v>0.97799999999999998</v>
      </c>
      <c r="I9" s="29">
        <v>0.95399999999999996</v>
      </c>
      <c r="J9" s="30">
        <v>0.91900000000000004</v>
      </c>
    </row>
    <row r="10" spans="1:11" x14ac:dyDescent="0.2">
      <c r="A10" s="4" t="s">
        <v>11</v>
      </c>
      <c r="B10" s="26"/>
      <c r="C10" s="26"/>
      <c r="D10" s="26"/>
      <c r="E10" s="26"/>
      <c r="F10" s="26"/>
      <c r="G10" s="26"/>
      <c r="H10" s="26"/>
      <c r="I10" s="27"/>
      <c r="J10" s="26"/>
    </row>
    <row r="11" spans="1:11" x14ac:dyDescent="0.2">
      <c r="A11" s="5" t="s">
        <v>12</v>
      </c>
      <c r="B11" s="31">
        <v>1.53</v>
      </c>
      <c r="C11" s="31">
        <v>0.82</v>
      </c>
      <c r="D11" s="31">
        <v>0.86</v>
      </c>
      <c r="E11" s="31">
        <v>1.26</v>
      </c>
      <c r="F11" s="31">
        <v>1.08</v>
      </c>
      <c r="G11" s="31">
        <v>0.53</v>
      </c>
      <c r="H11" s="31">
        <v>0.98</v>
      </c>
      <c r="I11" s="32">
        <v>0.91</v>
      </c>
      <c r="J11" s="26">
        <v>0.55000000000000004</v>
      </c>
      <c r="K11" s="16"/>
    </row>
    <row r="12" spans="1:11" x14ac:dyDescent="0.2">
      <c r="A12" s="5" t="s">
        <v>13</v>
      </c>
      <c r="B12" s="31">
        <v>0.8</v>
      </c>
      <c r="C12" s="31">
        <v>0.68</v>
      </c>
      <c r="D12" s="31">
        <v>0.6</v>
      </c>
      <c r="E12" s="31">
        <v>0.51</v>
      </c>
      <c r="F12" s="31">
        <v>0.51</v>
      </c>
      <c r="G12" s="31">
        <v>0.33</v>
      </c>
      <c r="H12" s="31">
        <v>4.9000000000000002E-2</v>
      </c>
      <c r="I12" s="33">
        <v>0.7</v>
      </c>
      <c r="J12" s="26">
        <v>7.0000000000000007E-2</v>
      </c>
    </row>
    <row r="13" spans="1:11" x14ac:dyDescent="0.2">
      <c r="B13" s="34"/>
      <c r="C13" s="34"/>
      <c r="D13" s="34"/>
      <c r="E13" s="34"/>
      <c r="F13" s="34"/>
      <c r="G13" s="34"/>
      <c r="H13" s="34"/>
      <c r="I13" s="34"/>
      <c r="J13" s="26"/>
    </row>
    <row r="14" spans="1:11" x14ac:dyDescent="0.2">
      <c r="A14" s="1"/>
      <c r="B14" s="6">
        <v>2015</v>
      </c>
      <c r="C14" s="6">
        <v>2016</v>
      </c>
      <c r="D14" s="6">
        <v>2017</v>
      </c>
      <c r="E14" s="6">
        <v>2018</v>
      </c>
      <c r="F14" s="6">
        <v>2019</v>
      </c>
      <c r="G14" s="6">
        <v>2020</v>
      </c>
      <c r="H14" s="6">
        <v>2021</v>
      </c>
      <c r="I14" s="13">
        <v>2022</v>
      </c>
      <c r="J14" s="3">
        <v>2023</v>
      </c>
    </row>
    <row r="15" spans="1:11" x14ac:dyDescent="0.2">
      <c r="A15" s="4" t="s">
        <v>14</v>
      </c>
      <c r="B15" s="26"/>
      <c r="C15" s="26"/>
      <c r="D15" s="26"/>
      <c r="E15" s="26"/>
      <c r="F15" s="26"/>
      <c r="G15" s="26"/>
      <c r="H15" s="26"/>
      <c r="I15" s="27"/>
      <c r="J15" s="26"/>
    </row>
    <row r="16" spans="1:11" x14ac:dyDescent="0.2">
      <c r="A16" s="4" t="s">
        <v>15</v>
      </c>
      <c r="B16" s="26"/>
      <c r="C16" s="26"/>
      <c r="D16" s="26"/>
      <c r="E16" s="26"/>
      <c r="F16" s="26"/>
      <c r="G16" s="26"/>
      <c r="H16" s="26"/>
      <c r="I16" s="27"/>
      <c r="J16" s="26"/>
    </row>
    <row r="17" spans="1:10" x14ac:dyDescent="0.2">
      <c r="A17" s="5" t="s">
        <v>16</v>
      </c>
      <c r="B17" s="26">
        <v>6</v>
      </c>
      <c r="C17" s="26">
        <v>4</v>
      </c>
      <c r="D17" s="26">
        <v>10</v>
      </c>
      <c r="E17" s="26">
        <v>7</v>
      </c>
      <c r="F17" s="26">
        <v>9</v>
      </c>
      <c r="G17" s="26">
        <v>6</v>
      </c>
      <c r="H17" s="26">
        <v>4</v>
      </c>
      <c r="I17" s="27">
        <v>3</v>
      </c>
      <c r="J17" s="26">
        <v>11</v>
      </c>
    </row>
    <row r="18" spans="1:10" x14ac:dyDescent="0.2">
      <c r="A18" s="5" t="s">
        <v>17</v>
      </c>
      <c r="B18" s="31">
        <v>5.26</v>
      </c>
      <c r="C18" s="31">
        <v>5.0999999999999996</v>
      </c>
      <c r="D18" s="31">
        <v>4.59</v>
      </c>
      <c r="E18" s="31">
        <v>4.7300000000000004</v>
      </c>
      <c r="F18" s="31">
        <v>5.43</v>
      </c>
      <c r="G18" s="31">
        <v>5.76</v>
      </c>
      <c r="H18" s="31">
        <v>6.05</v>
      </c>
      <c r="I18" s="33">
        <v>5.8733999999999602</v>
      </c>
      <c r="J18" s="26">
        <v>5.77</v>
      </c>
    </row>
    <row r="19" spans="1:10" x14ac:dyDescent="0.2">
      <c r="A19" s="4" t="s">
        <v>18</v>
      </c>
      <c r="B19" s="31"/>
      <c r="C19" s="31"/>
      <c r="D19" s="31"/>
      <c r="E19" s="31"/>
      <c r="F19" s="31"/>
      <c r="G19" s="31"/>
      <c r="H19" s="31"/>
      <c r="I19" s="33"/>
      <c r="J19" s="26"/>
    </row>
    <row r="20" spans="1:10" x14ac:dyDescent="0.2">
      <c r="A20" s="5" t="s">
        <v>19</v>
      </c>
      <c r="B20" s="26">
        <v>211</v>
      </c>
      <c r="C20" s="26">
        <v>289.8</v>
      </c>
      <c r="D20" s="26">
        <v>260.7</v>
      </c>
      <c r="E20" s="26">
        <v>366</v>
      </c>
      <c r="F20" s="26">
        <v>220.6</v>
      </c>
      <c r="G20" s="26">
        <v>278.89999999999998</v>
      </c>
      <c r="H20" s="26">
        <v>203.1</v>
      </c>
      <c r="I20" s="27">
        <v>215.7</v>
      </c>
      <c r="J20" s="26">
        <v>645.29999999999995</v>
      </c>
    </row>
    <row r="21" spans="1:10" x14ac:dyDescent="0.2">
      <c r="A21" s="5" t="s">
        <v>20</v>
      </c>
      <c r="B21" s="26">
        <v>121</v>
      </c>
      <c r="C21" s="26">
        <v>142.5</v>
      </c>
      <c r="D21" s="26">
        <v>138.30000000000001</v>
      </c>
      <c r="E21" s="26">
        <v>156.19999999999999</v>
      </c>
      <c r="F21" s="26">
        <v>140.4</v>
      </c>
      <c r="G21" s="26">
        <v>121</v>
      </c>
      <c r="H21" s="26">
        <v>127.1</v>
      </c>
      <c r="I21" s="27">
        <v>160.4</v>
      </c>
      <c r="J21" s="35">
        <v>98</v>
      </c>
    </row>
    <row r="22" spans="1:10" x14ac:dyDescent="0.2">
      <c r="A22" s="5" t="s">
        <v>21</v>
      </c>
      <c r="B22" s="26">
        <v>1.27</v>
      </c>
      <c r="C22" s="26">
        <v>1.34</v>
      </c>
      <c r="D22" s="26">
        <v>1.33</v>
      </c>
      <c r="E22" s="26">
        <v>1.45</v>
      </c>
      <c r="F22" s="26">
        <v>1.38</v>
      </c>
      <c r="G22" s="26">
        <v>1.25</v>
      </c>
      <c r="H22" s="26">
        <v>1.1100000000000001</v>
      </c>
      <c r="I22" s="27">
        <v>1.32</v>
      </c>
      <c r="J22" s="26">
        <v>1.48</v>
      </c>
    </row>
    <row r="23" spans="1:10" x14ac:dyDescent="0.2">
      <c r="A23" s="5" t="s">
        <v>22</v>
      </c>
      <c r="B23" s="26">
        <v>1.03</v>
      </c>
      <c r="C23" s="26">
        <v>1.1000000000000001</v>
      </c>
      <c r="D23" s="26">
        <v>0.99</v>
      </c>
      <c r="E23" s="26">
        <v>1.06</v>
      </c>
      <c r="F23" s="26">
        <v>1.07</v>
      </c>
      <c r="G23" s="26">
        <v>0.95</v>
      </c>
      <c r="H23" s="26">
        <v>0.94</v>
      </c>
      <c r="I23" s="27">
        <v>1.1599999999999999</v>
      </c>
      <c r="J23" s="26">
        <v>0.89</v>
      </c>
    </row>
    <row r="24" spans="1:10" x14ac:dyDescent="0.2">
      <c r="A24" s="5" t="s">
        <v>23</v>
      </c>
      <c r="B24" s="35">
        <v>166.1</v>
      </c>
      <c r="C24" s="35">
        <v>216.7</v>
      </c>
      <c r="D24" s="35">
        <v>196</v>
      </c>
      <c r="E24" s="35">
        <v>252.9</v>
      </c>
      <c r="F24" s="35">
        <v>160</v>
      </c>
      <c r="G24" s="26">
        <v>222.5</v>
      </c>
      <c r="H24" s="26">
        <v>182.3</v>
      </c>
      <c r="I24" s="27">
        <v>163.9</v>
      </c>
      <c r="J24" s="26">
        <v>434.7</v>
      </c>
    </row>
    <row r="25" spans="1:10" x14ac:dyDescent="0.2">
      <c r="A25" s="5" t="s">
        <v>24</v>
      </c>
      <c r="B25" s="35">
        <v>117.5</v>
      </c>
      <c r="C25" s="35">
        <v>129.6</v>
      </c>
      <c r="D25" s="35">
        <v>139.6</v>
      </c>
      <c r="E25" s="35">
        <v>148</v>
      </c>
      <c r="F25" s="35">
        <v>131.6</v>
      </c>
      <c r="G25" s="26">
        <v>127.2</v>
      </c>
      <c r="H25" s="26">
        <v>135.9</v>
      </c>
      <c r="I25" s="27">
        <v>138.4</v>
      </c>
      <c r="J25" s="26">
        <v>109.9</v>
      </c>
    </row>
    <row r="26" spans="1:10" x14ac:dyDescent="0.2">
      <c r="A26" s="4" t="s">
        <v>25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2">
      <c r="A27" s="5" t="s">
        <v>26</v>
      </c>
      <c r="B27" s="35">
        <v>601.47</v>
      </c>
      <c r="C27" s="35">
        <v>390.84</v>
      </c>
      <c r="D27" s="35">
        <v>558.98</v>
      </c>
      <c r="E27" s="35">
        <v>444.1</v>
      </c>
      <c r="F27" s="35">
        <v>659</v>
      </c>
      <c r="G27" s="35">
        <v>417.5</v>
      </c>
      <c r="H27" s="35">
        <v>586</v>
      </c>
      <c r="I27" s="35">
        <v>273.27999999999997</v>
      </c>
      <c r="J27" s="26">
        <v>463.1</v>
      </c>
    </row>
    <row r="28" spans="1:10" x14ac:dyDescent="0.2">
      <c r="A28" s="5" t="s">
        <v>27</v>
      </c>
      <c r="B28" s="35">
        <v>3149.65</v>
      </c>
      <c r="C28" s="35">
        <v>2420.64</v>
      </c>
      <c r="D28" s="35">
        <v>1009.45</v>
      </c>
      <c r="E28" s="35">
        <v>1008.59</v>
      </c>
      <c r="F28" s="35">
        <v>980.45</v>
      </c>
      <c r="G28" s="35">
        <v>2813.1</v>
      </c>
      <c r="H28" s="35">
        <v>3361.05</v>
      </c>
      <c r="I28" s="35">
        <v>3197.84</v>
      </c>
      <c r="J28" s="26">
        <v>3389.4</v>
      </c>
    </row>
    <row r="29" spans="1:10" x14ac:dyDescent="0.2">
      <c r="A29" s="5" t="s">
        <v>28</v>
      </c>
      <c r="B29" s="36">
        <v>10.6</v>
      </c>
      <c r="C29" s="36">
        <v>9.4</v>
      </c>
      <c r="D29" s="36">
        <v>8.6</v>
      </c>
      <c r="E29" s="36">
        <v>10.199999999999999</v>
      </c>
      <c r="F29" s="36">
        <v>23.1</v>
      </c>
      <c r="G29" s="36">
        <v>24.7</v>
      </c>
      <c r="H29" s="36">
        <v>29.7</v>
      </c>
      <c r="I29" s="36">
        <v>25.9</v>
      </c>
      <c r="J29" s="36">
        <v>30.2</v>
      </c>
    </row>
    <row r="30" spans="1:10" x14ac:dyDescent="0.2">
      <c r="A30" s="5" t="s">
        <v>29</v>
      </c>
      <c r="B30" s="36">
        <v>20.100000000000001</v>
      </c>
      <c r="C30" s="36">
        <v>22.9</v>
      </c>
      <c r="D30" s="36">
        <v>17.3</v>
      </c>
      <c r="E30" s="36">
        <v>24.9</v>
      </c>
      <c r="F30" s="36">
        <v>40.799999999999997</v>
      </c>
      <c r="G30" s="36">
        <v>60</v>
      </c>
      <c r="H30" s="36">
        <v>60.3</v>
      </c>
      <c r="I30" s="36">
        <v>58.7</v>
      </c>
      <c r="J30" s="36">
        <v>59.4</v>
      </c>
    </row>
    <row r="31" spans="1:10" x14ac:dyDescent="0.2">
      <c r="A31" s="5" t="s">
        <v>30</v>
      </c>
      <c r="B31" s="35">
        <v>81.5</v>
      </c>
      <c r="C31" s="35">
        <v>94.2</v>
      </c>
      <c r="D31" s="35">
        <v>103.6</v>
      </c>
      <c r="E31" s="35">
        <v>164.5</v>
      </c>
      <c r="F31" s="35">
        <v>86.8</v>
      </c>
      <c r="G31" s="35">
        <v>116.4</v>
      </c>
      <c r="H31" s="35">
        <v>70.900000000000006</v>
      </c>
      <c r="I31" s="35">
        <v>66.900000000000006</v>
      </c>
      <c r="J31" s="35">
        <v>224</v>
      </c>
    </row>
    <row r="32" spans="1:10" x14ac:dyDescent="0.2">
      <c r="A32" s="5" t="s">
        <v>31</v>
      </c>
      <c r="B32" s="35">
        <v>37.6</v>
      </c>
      <c r="C32" s="35">
        <v>40.700000000000003</v>
      </c>
      <c r="D32" s="35">
        <v>42.6</v>
      </c>
      <c r="E32" s="35">
        <v>50.6</v>
      </c>
      <c r="F32" s="35">
        <v>44.1</v>
      </c>
      <c r="G32" s="35">
        <v>34.200000000000003</v>
      </c>
      <c r="H32" s="35">
        <v>36</v>
      </c>
      <c r="I32" s="35">
        <v>40.4</v>
      </c>
      <c r="J32" s="35">
        <v>23</v>
      </c>
    </row>
    <row r="34" spans="1:15" x14ac:dyDescent="0.2">
      <c r="A34" s="1"/>
      <c r="B34" s="6">
        <v>2015</v>
      </c>
      <c r="C34" s="6">
        <v>2016</v>
      </c>
      <c r="D34" s="6">
        <v>2017</v>
      </c>
      <c r="E34" s="6">
        <v>2018</v>
      </c>
      <c r="F34" s="6">
        <v>2019</v>
      </c>
      <c r="G34" s="6">
        <v>2020</v>
      </c>
      <c r="H34" s="6">
        <v>2021</v>
      </c>
      <c r="I34" s="6">
        <v>2022</v>
      </c>
      <c r="J34" s="3">
        <v>2023</v>
      </c>
    </row>
    <row r="35" spans="1:15" x14ac:dyDescent="0.2">
      <c r="A35" s="4" t="s">
        <v>32</v>
      </c>
      <c r="B35" s="26"/>
      <c r="C35" s="26"/>
      <c r="D35" s="26"/>
      <c r="E35" s="26"/>
      <c r="F35" s="26"/>
      <c r="G35" s="26"/>
      <c r="H35" s="26"/>
      <c r="I35" s="26"/>
      <c r="J35" s="26"/>
    </row>
    <row r="36" spans="1:15" x14ac:dyDescent="0.2">
      <c r="A36" s="4" t="s">
        <v>33</v>
      </c>
      <c r="B36" s="26"/>
      <c r="C36" s="26"/>
      <c r="D36" s="26"/>
      <c r="E36" s="26"/>
      <c r="F36" s="26"/>
      <c r="G36" s="37"/>
      <c r="H36" s="37"/>
      <c r="I36" s="37"/>
      <c r="J36" s="26"/>
      <c r="K36" s="20"/>
    </row>
    <row r="37" spans="1:15" x14ac:dyDescent="0.2">
      <c r="A37" s="5" t="s">
        <v>34</v>
      </c>
      <c r="B37" s="18">
        <v>3884</v>
      </c>
      <c r="C37" s="38">
        <v>3816</v>
      </c>
      <c r="D37" s="38">
        <v>3816</v>
      </c>
      <c r="E37" s="38">
        <v>3761</v>
      </c>
      <c r="F37" s="38">
        <v>3816</v>
      </c>
      <c r="G37" s="38">
        <v>3694</v>
      </c>
      <c r="H37" s="38">
        <v>3344</v>
      </c>
      <c r="I37" s="38">
        <v>3252</v>
      </c>
      <c r="J37" s="39">
        <v>3050</v>
      </c>
      <c r="K37" s="19"/>
      <c r="L37" s="20"/>
      <c r="M37" s="20"/>
      <c r="N37" s="20"/>
    </row>
    <row r="38" spans="1:15" x14ac:dyDescent="0.2">
      <c r="A38" s="5" t="s">
        <v>35</v>
      </c>
      <c r="B38" s="38">
        <v>482</v>
      </c>
      <c r="C38" s="38">
        <v>464</v>
      </c>
      <c r="D38" s="38">
        <v>473</v>
      </c>
      <c r="E38" s="38">
        <v>456</v>
      </c>
      <c r="F38" s="38">
        <v>477</v>
      </c>
      <c r="G38" s="38">
        <v>460</v>
      </c>
      <c r="H38" s="38">
        <v>473</v>
      </c>
      <c r="I38" s="38">
        <v>444</v>
      </c>
      <c r="J38" s="26">
        <v>429</v>
      </c>
      <c r="K38" s="19"/>
      <c r="L38" s="20"/>
      <c r="M38" s="20"/>
      <c r="N38" s="20"/>
    </row>
    <row r="39" spans="1:15" x14ac:dyDescent="0.2">
      <c r="A39" s="5" t="s">
        <v>36</v>
      </c>
      <c r="B39" s="38">
        <v>1662</v>
      </c>
      <c r="C39" s="38">
        <v>1699</v>
      </c>
      <c r="D39" s="38">
        <v>1689</v>
      </c>
      <c r="E39" s="38">
        <v>1669</v>
      </c>
      <c r="F39" s="38">
        <v>1715</v>
      </c>
      <c r="G39" s="38">
        <v>1700</v>
      </c>
      <c r="H39" s="38">
        <v>1692</v>
      </c>
      <c r="I39" s="38">
        <v>1703</v>
      </c>
      <c r="J39" s="39">
        <v>1780</v>
      </c>
      <c r="L39" s="17"/>
      <c r="M39" s="17"/>
    </row>
    <row r="40" spans="1:15" x14ac:dyDescent="0.2">
      <c r="A40" s="5" t="s">
        <v>37</v>
      </c>
      <c r="B40" s="38">
        <v>56</v>
      </c>
      <c r="C40" s="38">
        <v>54</v>
      </c>
      <c r="D40" s="38">
        <v>53</v>
      </c>
      <c r="E40" s="38">
        <v>40</v>
      </c>
      <c r="F40" s="38">
        <v>39</v>
      </c>
      <c r="G40" s="38">
        <v>34</v>
      </c>
      <c r="H40" s="38">
        <v>51</v>
      </c>
      <c r="I40" s="38">
        <v>55</v>
      </c>
      <c r="J40" s="26">
        <v>52</v>
      </c>
      <c r="K40" s="17"/>
      <c r="L40" s="17"/>
      <c r="M40" s="17"/>
    </row>
    <row r="41" spans="1:15" x14ac:dyDescent="0.2">
      <c r="A41" s="5" t="s">
        <v>38</v>
      </c>
      <c r="B41" s="38">
        <v>10</v>
      </c>
      <c r="C41" s="38">
        <v>10</v>
      </c>
      <c r="D41" s="38">
        <v>9</v>
      </c>
      <c r="E41" s="38">
        <v>8</v>
      </c>
      <c r="F41" s="38">
        <v>9</v>
      </c>
      <c r="G41" s="38">
        <v>8</v>
      </c>
      <c r="H41" s="38">
        <v>5</v>
      </c>
      <c r="I41" s="38">
        <v>7</v>
      </c>
      <c r="J41" s="26">
        <v>6</v>
      </c>
      <c r="K41" s="17"/>
      <c r="L41" s="17"/>
      <c r="M41" s="17"/>
    </row>
    <row r="42" spans="1:15" x14ac:dyDescent="0.2">
      <c r="A42" s="5" t="s">
        <v>39</v>
      </c>
      <c r="B42" s="38">
        <v>143</v>
      </c>
      <c r="C42" s="38">
        <v>134</v>
      </c>
      <c r="D42" s="38">
        <v>124</v>
      </c>
      <c r="E42" s="38">
        <v>9</v>
      </c>
      <c r="F42" s="38">
        <v>9</v>
      </c>
      <c r="G42" s="38">
        <v>8</v>
      </c>
      <c r="H42" s="38">
        <v>9</v>
      </c>
      <c r="I42" s="38">
        <v>9</v>
      </c>
      <c r="J42" s="26">
        <v>10</v>
      </c>
      <c r="K42" s="17"/>
      <c r="L42" s="17"/>
      <c r="M42" s="17"/>
    </row>
    <row r="43" spans="1:15" x14ac:dyDescent="0.2">
      <c r="A43" s="5" t="s">
        <v>40</v>
      </c>
      <c r="B43" s="38">
        <v>0</v>
      </c>
      <c r="C43" s="38">
        <v>0</v>
      </c>
      <c r="D43" s="38">
        <v>0</v>
      </c>
      <c r="E43" s="38">
        <v>11</v>
      </c>
      <c r="F43" s="38">
        <v>24</v>
      </c>
      <c r="G43" s="38">
        <v>26</v>
      </c>
      <c r="H43" s="38">
        <v>26</v>
      </c>
      <c r="I43" s="38">
        <v>27</v>
      </c>
      <c r="J43" s="26">
        <v>27</v>
      </c>
      <c r="K43" s="17"/>
      <c r="L43" s="17"/>
      <c r="M43" s="17"/>
    </row>
    <row r="44" spans="1:15" x14ac:dyDescent="0.2">
      <c r="A44" s="5" t="s">
        <v>41</v>
      </c>
      <c r="B44" s="38">
        <f>SUM(B37:B43)</f>
        <v>6237</v>
      </c>
      <c r="C44" s="38">
        <f>SUM(C37:C43)</f>
        <v>6177</v>
      </c>
      <c r="D44" s="38">
        <f>SUM(D37:D43)</f>
        <v>6164</v>
      </c>
      <c r="E44" s="38">
        <f>SUM(E37:E43)</f>
        <v>5954</v>
      </c>
      <c r="F44" s="38">
        <f>SUM(F37:F43)</f>
        <v>6089</v>
      </c>
      <c r="G44" s="38">
        <v>5929</v>
      </c>
      <c r="H44" s="38">
        <v>5599</v>
      </c>
      <c r="I44" s="38">
        <v>5498</v>
      </c>
      <c r="J44" s="39">
        <v>5359</v>
      </c>
      <c r="K44" s="17"/>
      <c r="L44" s="17"/>
      <c r="M44" s="17"/>
    </row>
    <row r="45" spans="1:15" x14ac:dyDescent="0.2">
      <c r="A45" s="5" t="s">
        <v>42</v>
      </c>
      <c r="B45" s="38">
        <v>527</v>
      </c>
      <c r="C45" s="38">
        <v>565</v>
      </c>
      <c r="D45" s="38">
        <v>577</v>
      </c>
      <c r="E45" s="38">
        <v>635</v>
      </c>
      <c r="F45" s="38">
        <v>543</v>
      </c>
      <c r="G45" s="38">
        <v>680</v>
      </c>
      <c r="H45" s="38">
        <v>735</v>
      </c>
      <c r="I45" s="38">
        <v>805</v>
      </c>
      <c r="J45" s="26">
        <v>968</v>
      </c>
      <c r="K45" s="17"/>
      <c r="L45" s="17"/>
      <c r="M45" s="17"/>
    </row>
    <row r="46" spans="1:15" x14ac:dyDescent="0.2">
      <c r="A46" s="5" t="s">
        <v>43</v>
      </c>
      <c r="B46" s="38">
        <f>SUM(B44:B45)</f>
        <v>6764</v>
      </c>
      <c r="C46" s="38">
        <f t="shared" ref="C46:F46" si="0">SUM(C44:C45)</f>
        <v>6742</v>
      </c>
      <c r="D46" s="38">
        <v>6742</v>
      </c>
      <c r="E46" s="38">
        <f t="shared" si="0"/>
        <v>6589</v>
      </c>
      <c r="F46" s="38">
        <f t="shared" si="0"/>
        <v>6632</v>
      </c>
      <c r="G46" s="38">
        <v>6610</v>
      </c>
      <c r="H46" s="38">
        <f>SUM(H44:H45)</f>
        <v>6334</v>
      </c>
      <c r="I46" s="40">
        <v>6302</v>
      </c>
      <c r="J46" s="39">
        <v>6326</v>
      </c>
      <c r="K46" s="17"/>
      <c r="L46" s="17"/>
      <c r="M46" s="17"/>
    </row>
    <row r="47" spans="1:15" x14ac:dyDescent="0.2">
      <c r="A47" s="4" t="s">
        <v>44</v>
      </c>
      <c r="B47" s="38"/>
      <c r="C47" s="38"/>
      <c r="D47" s="38"/>
      <c r="E47" s="38"/>
      <c r="F47" s="38"/>
      <c r="G47" s="38"/>
      <c r="H47" s="38"/>
      <c r="I47" s="40"/>
      <c r="J47" s="26"/>
      <c r="K47" s="17"/>
      <c r="L47" s="17"/>
      <c r="M47" s="17"/>
    </row>
    <row r="48" spans="1:15" x14ac:dyDescent="0.2">
      <c r="A48" s="5" t="s">
        <v>34</v>
      </c>
      <c r="B48" s="26" t="s">
        <v>9</v>
      </c>
      <c r="C48" s="26" t="s">
        <v>9</v>
      </c>
      <c r="D48" s="26" t="s">
        <v>9</v>
      </c>
      <c r="E48" s="26" t="s">
        <v>9</v>
      </c>
      <c r="F48" s="26" t="s">
        <v>9</v>
      </c>
      <c r="G48" s="26" t="s">
        <v>9</v>
      </c>
      <c r="H48" s="26" t="s">
        <v>9</v>
      </c>
      <c r="I48" s="26" t="s">
        <v>9</v>
      </c>
      <c r="J48" s="39">
        <v>3030</v>
      </c>
      <c r="K48" s="19"/>
      <c r="L48" s="20"/>
      <c r="M48" s="20"/>
      <c r="N48" s="20"/>
      <c r="O48" s="20"/>
    </row>
    <row r="49" spans="1:13" x14ac:dyDescent="0.2">
      <c r="A49" s="5" t="s">
        <v>35</v>
      </c>
      <c r="B49" s="26" t="s">
        <v>9</v>
      </c>
      <c r="C49" s="26" t="s">
        <v>9</v>
      </c>
      <c r="D49" s="26" t="s">
        <v>9</v>
      </c>
      <c r="E49" s="26" t="s">
        <v>9</v>
      </c>
      <c r="F49" s="26" t="s">
        <v>9</v>
      </c>
      <c r="G49" s="26" t="s">
        <v>9</v>
      </c>
      <c r="H49" s="26" t="s">
        <v>9</v>
      </c>
      <c r="I49" s="26" t="s">
        <v>9</v>
      </c>
      <c r="J49" s="39">
        <v>470</v>
      </c>
      <c r="K49" s="17"/>
      <c r="L49" s="17"/>
      <c r="M49" s="17"/>
    </row>
    <row r="50" spans="1:13" x14ac:dyDescent="0.2">
      <c r="A50" s="5" t="s">
        <v>36</v>
      </c>
      <c r="B50" s="26" t="s">
        <v>9</v>
      </c>
      <c r="C50" s="26" t="s">
        <v>9</v>
      </c>
      <c r="D50" s="26" t="s">
        <v>9</v>
      </c>
      <c r="E50" s="26" t="s">
        <v>9</v>
      </c>
      <c r="F50" s="26" t="s">
        <v>9</v>
      </c>
      <c r="G50" s="26" t="s">
        <v>9</v>
      </c>
      <c r="H50" s="26" t="s">
        <v>9</v>
      </c>
      <c r="I50" s="26" t="s">
        <v>9</v>
      </c>
      <c r="J50" s="39">
        <v>1574</v>
      </c>
      <c r="K50" s="17"/>
      <c r="L50" s="17"/>
      <c r="M50" s="17"/>
    </row>
    <row r="51" spans="1:13" x14ac:dyDescent="0.2">
      <c r="A51" s="5" t="s">
        <v>37</v>
      </c>
      <c r="B51" s="26" t="s">
        <v>9</v>
      </c>
      <c r="C51" s="26" t="s">
        <v>9</v>
      </c>
      <c r="D51" s="26" t="s">
        <v>9</v>
      </c>
      <c r="E51" s="26" t="s">
        <v>9</v>
      </c>
      <c r="F51" s="26" t="s">
        <v>9</v>
      </c>
      <c r="G51" s="26" t="s">
        <v>9</v>
      </c>
      <c r="H51" s="26" t="s">
        <v>9</v>
      </c>
      <c r="I51" s="26" t="s">
        <v>9</v>
      </c>
      <c r="J51" s="26">
        <v>39</v>
      </c>
      <c r="K51" s="17"/>
      <c r="L51" s="17"/>
      <c r="M51" s="17"/>
    </row>
    <row r="52" spans="1:13" x14ac:dyDescent="0.2">
      <c r="A52" s="5" t="s">
        <v>38</v>
      </c>
      <c r="B52" s="26" t="s">
        <v>9</v>
      </c>
      <c r="C52" s="26" t="s">
        <v>9</v>
      </c>
      <c r="D52" s="26" t="s">
        <v>9</v>
      </c>
      <c r="E52" s="26" t="s">
        <v>9</v>
      </c>
      <c r="F52" s="26" t="s">
        <v>9</v>
      </c>
      <c r="G52" s="26" t="s">
        <v>9</v>
      </c>
      <c r="H52" s="26" t="s">
        <v>9</v>
      </c>
      <c r="I52" s="26" t="s">
        <v>9</v>
      </c>
      <c r="J52" s="26">
        <v>8</v>
      </c>
      <c r="K52" s="17"/>
      <c r="L52" s="17"/>
      <c r="M52" s="17"/>
    </row>
    <row r="53" spans="1:13" x14ac:dyDescent="0.2">
      <c r="A53" s="5" t="s">
        <v>39</v>
      </c>
      <c r="B53" s="26" t="s">
        <v>9</v>
      </c>
      <c r="C53" s="26" t="s">
        <v>9</v>
      </c>
      <c r="D53" s="26" t="s">
        <v>9</v>
      </c>
      <c r="E53" s="26" t="s">
        <v>9</v>
      </c>
      <c r="F53" s="26" t="s">
        <v>9</v>
      </c>
      <c r="G53" s="26" t="s">
        <v>9</v>
      </c>
      <c r="H53" s="26" t="s">
        <v>9</v>
      </c>
      <c r="I53" s="26" t="s">
        <v>9</v>
      </c>
      <c r="J53" s="26">
        <v>10</v>
      </c>
      <c r="K53" s="17"/>
      <c r="L53" s="17"/>
      <c r="M53" s="17"/>
    </row>
    <row r="54" spans="1:13" x14ac:dyDescent="0.2">
      <c r="A54" s="5" t="s">
        <v>40</v>
      </c>
      <c r="B54" s="26" t="s">
        <v>9</v>
      </c>
      <c r="C54" s="26" t="s">
        <v>9</v>
      </c>
      <c r="D54" s="26" t="s">
        <v>9</v>
      </c>
      <c r="E54" s="26" t="s">
        <v>9</v>
      </c>
      <c r="F54" s="26" t="s">
        <v>9</v>
      </c>
      <c r="G54" s="26" t="s">
        <v>9</v>
      </c>
      <c r="H54" s="26" t="s">
        <v>9</v>
      </c>
      <c r="I54" s="26" t="s">
        <v>9</v>
      </c>
      <c r="J54" s="41">
        <v>19</v>
      </c>
      <c r="K54" s="17"/>
      <c r="L54" s="17"/>
      <c r="M54" s="17"/>
    </row>
    <row r="55" spans="1:13" x14ac:dyDescent="0.2">
      <c r="A55" s="5" t="s">
        <v>41</v>
      </c>
      <c r="B55" s="26" t="s">
        <v>9</v>
      </c>
      <c r="C55" s="26" t="s">
        <v>9</v>
      </c>
      <c r="D55" s="26" t="s">
        <v>9</v>
      </c>
      <c r="E55" s="26" t="s">
        <v>9</v>
      </c>
      <c r="F55" s="26" t="s">
        <v>9</v>
      </c>
      <c r="G55" s="26" t="s">
        <v>9</v>
      </c>
      <c r="H55" s="26" t="s">
        <v>9</v>
      </c>
      <c r="I55" s="26" t="s">
        <v>9</v>
      </c>
      <c r="J55" s="39">
        <v>5149</v>
      </c>
      <c r="K55" s="17"/>
      <c r="L55" s="17"/>
      <c r="M55" s="17"/>
    </row>
    <row r="56" spans="1:13" x14ac:dyDescent="0.2">
      <c r="A56" s="5" t="s">
        <v>42</v>
      </c>
      <c r="B56" s="26" t="s">
        <v>9</v>
      </c>
      <c r="C56" s="26" t="s">
        <v>9</v>
      </c>
      <c r="D56" s="26" t="s">
        <v>9</v>
      </c>
      <c r="E56" s="26" t="s">
        <v>9</v>
      </c>
      <c r="F56" s="26" t="s">
        <v>9</v>
      </c>
      <c r="G56" s="26" t="s">
        <v>9</v>
      </c>
      <c r="H56" s="26" t="s">
        <v>9</v>
      </c>
      <c r="I56" s="26" t="s">
        <v>9</v>
      </c>
      <c r="J56" s="41">
        <v>1213</v>
      </c>
      <c r="K56" s="17"/>
      <c r="L56" s="17"/>
      <c r="M56" s="17"/>
    </row>
    <row r="57" spans="1:13" x14ac:dyDescent="0.2">
      <c r="A57" s="5" t="s">
        <v>43</v>
      </c>
      <c r="B57" s="26" t="s">
        <v>9</v>
      </c>
      <c r="C57" s="26" t="s">
        <v>9</v>
      </c>
      <c r="D57" s="26" t="s">
        <v>9</v>
      </c>
      <c r="E57" s="26" t="s">
        <v>9</v>
      </c>
      <c r="F57" s="26" t="s">
        <v>9</v>
      </c>
      <c r="G57" s="26" t="s">
        <v>9</v>
      </c>
      <c r="H57" s="26" t="s">
        <v>9</v>
      </c>
      <c r="I57" s="26" t="s">
        <v>9</v>
      </c>
      <c r="J57" s="39">
        <v>6362</v>
      </c>
      <c r="K57" s="17"/>
      <c r="L57" s="17"/>
      <c r="M57" s="17"/>
    </row>
    <row r="58" spans="1:13" x14ac:dyDescent="0.2">
      <c r="A58" s="4" t="s">
        <v>45</v>
      </c>
      <c r="B58" s="38"/>
      <c r="C58" s="38"/>
      <c r="D58" s="38"/>
      <c r="E58" s="38"/>
      <c r="F58" s="38"/>
      <c r="G58" s="38"/>
      <c r="H58" s="38"/>
      <c r="I58" s="40"/>
      <c r="J58" s="26"/>
      <c r="K58" s="17"/>
      <c r="L58" s="17"/>
      <c r="M58" s="17"/>
    </row>
    <row r="59" spans="1:13" x14ac:dyDescent="0.2">
      <c r="A59" s="5" t="s">
        <v>34</v>
      </c>
      <c r="B59" s="26" t="s">
        <v>9</v>
      </c>
      <c r="C59" s="26" t="s">
        <v>9</v>
      </c>
      <c r="D59" s="26" t="s">
        <v>9</v>
      </c>
      <c r="E59" s="26" t="s">
        <v>9</v>
      </c>
      <c r="F59" s="26" t="s">
        <v>9</v>
      </c>
      <c r="G59" s="26" t="s">
        <v>9</v>
      </c>
      <c r="H59" s="26" t="s">
        <v>9</v>
      </c>
      <c r="I59" s="26" t="s">
        <v>9</v>
      </c>
      <c r="J59" s="39">
        <v>2930</v>
      </c>
      <c r="K59" s="17"/>
      <c r="L59" s="17"/>
      <c r="M59" s="17"/>
    </row>
    <row r="60" spans="1:13" x14ac:dyDescent="0.2">
      <c r="A60" s="5" t="s">
        <v>35</v>
      </c>
      <c r="B60" s="26" t="s">
        <v>9</v>
      </c>
      <c r="C60" s="26" t="s">
        <v>9</v>
      </c>
      <c r="D60" s="26" t="s">
        <v>9</v>
      </c>
      <c r="E60" s="26" t="s">
        <v>9</v>
      </c>
      <c r="F60" s="26" t="s">
        <v>9</v>
      </c>
      <c r="G60" s="26" t="s">
        <v>9</v>
      </c>
      <c r="H60" s="26" t="s">
        <v>9</v>
      </c>
      <c r="I60" s="26" t="s">
        <v>9</v>
      </c>
      <c r="J60" s="26">
        <v>486</v>
      </c>
      <c r="K60" s="17"/>
      <c r="L60" s="17"/>
      <c r="M60" s="17"/>
    </row>
    <row r="61" spans="1:13" x14ac:dyDescent="0.2">
      <c r="A61" s="5" t="s">
        <v>36</v>
      </c>
      <c r="B61" s="26" t="s">
        <v>9</v>
      </c>
      <c r="C61" s="26" t="s">
        <v>9</v>
      </c>
      <c r="D61" s="26" t="s">
        <v>9</v>
      </c>
      <c r="E61" s="26" t="s">
        <v>9</v>
      </c>
      <c r="F61" s="26" t="s">
        <v>9</v>
      </c>
      <c r="G61" s="26" t="s">
        <v>9</v>
      </c>
      <c r="H61" s="26" t="s">
        <v>9</v>
      </c>
      <c r="I61" s="26" t="s">
        <v>9</v>
      </c>
      <c r="J61" s="39">
        <v>1990</v>
      </c>
      <c r="K61" s="17"/>
      <c r="L61" s="17"/>
      <c r="M61" s="17"/>
    </row>
    <row r="62" spans="1:13" x14ac:dyDescent="0.2">
      <c r="A62" s="5" t="s">
        <v>37</v>
      </c>
      <c r="B62" s="26" t="s">
        <v>9</v>
      </c>
      <c r="C62" s="26" t="s">
        <v>9</v>
      </c>
      <c r="D62" s="26" t="s">
        <v>9</v>
      </c>
      <c r="E62" s="26" t="s">
        <v>9</v>
      </c>
      <c r="F62" s="26" t="s">
        <v>9</v>
      </c>
      <c r="G62" s="26" t="s">
        <v>9</v>
      </c>
      <c r="H62" s="26" t="s">
        <v>9</v>
      </c>
      <c r="I62" s="26" t="s">
        <v>9</v>
      </c>
      <c r="J62" s="26">
        <v>22</v>
      </c>
      <c r="K62" s="17"/>
      <c r="L62" s="17"/>
      <c r="M62" s="17"/>
    </row>
    <row r="63" spans="1:13" x14ac:dyDescent="0.2">
      <c r="A63" s="5" t="s">
        <v>38</v>
      </c>
      <c r="B63" s="26" t="s">
        <v>9</v>
      </c>
      <c r="C63" s="26" t="s">
        <v>9</v>
      </c>
      <c r="D63" s="26" t="s">
        <v>9</v>
      </c>
      <c r="E63" s="26" t="s">
        <v>9</v>
      </c>
      <c r="F63" s="26" t="s">
        <v>9</v>
      </c>
      <c r="G63" s="26" t="s">
        <v>9</v>
      </c>
      <c r="H63" s="26" t="s">
        <v>9</v>
      </c>
      <c r="I63" s="26" t="s">
        <v>9</v>
      </c>
      <c r="J63" s="26">
        <v>25</v>
      </c>
      <c r="K63" s="17"/>
      <c r="L63" s="17"/>
      <c r="M63" s="17"/>
    </row>
    <row r="64" spans="1:13" x14ac:dyDescent="0.2">
      <c r="A64" s="5" t="s">
        <v>39</v>
      </c>
      <c r="B64" s="26" t="s">
        <v>9</v>
      </c>
      <c r="C64" s="26" t="s">
        <v>9</v>
      </c>
      <c r="D64" s="26" t="s">
        <v>9</v>
      </c>
      <c r="E64" s="26" t="s">
        <v>9</v>
      </c>
      <c r="F64" s="26" t="s">
        <v>9</v>
      </c>
      <c r="G64" s="26" t="s">
        <v>9</v>
      </c>
      <c r="H64" s="26" t="s">
        <v>9</v>
      </c>
      <c r="I64" s="26" t="s">
        <v>9</v>
      </c>
      <c r="J64" s="26">
        <v>10</v>
      </c>
      <c r="K64" s="17"/>
      <c r="L64" s="17"/>
      <c r="M64" s="17"/>
    </row>
    <row r="65" spans="1:13" x14ac:dyDescent="0.2">
      <c r="A65" s="5" t="s">
        <v>40</v>
      </c>
      <c r="B65" s="26" t="s">
        <v>9</v>
      </c>
      <c r="C65" s="26" t="s">
        <v>9</v>
      </c>
      <c r="D65" s="26" t="s">
        <v>9</v>
      </c>
      <c r="E65" s="26" t="s">
        <v>9</v>
      </c>
      <c r="F65" s="26" t="s">
        <v>9</v>
      </c>
      <c r="G65" s="26" t="s">
        <v>9</v>
      </c>
      <c r="H65" s="26" t="s">
        <v>9</v>
      </c>
      <c r="I65" s="26" t="s">
        <v>9</v>
      </c>
      <c r="J65" s="26">
        <v>0</v>
      </c>
      <c r="K65" s="17"/>
      <c r="L65" s="17"/>
      <c r="M65" s="17"/>
    </row>
    <row r="66" spans="1:13" x14ac:dyDescent="0.2">
      <c r="A66" s="5" t="s">
        <v>41</v>
      </c>
      <c r="B66" s="26" t="s">
        <v>9</v>
      </c>
      <c r="C66" s="26" t="s">
        <v>9</v>
      </c>
      <c r="D66" s="26" t="s">
        <v>9</v>
      </c>
      <c r="E66" s="26" t="s">
        <v>9</v>
      </c>
      <c r="F66" s="26" t="s">
        <v>9</v>
      </c>
      <c r="G66" s="26" t="s">
        <v>9</v>
      </c>
      <c r="H66" s="26" t="s">
        <v>9</v>
      </c>
      <c r="I66" s="26" t="s">
        <v>9</v>
      </c>
      <c r="J66" s="39">
        <v>5462</v>
      </c>
      <c r="K66" s="17"/>
      <c r="L66" s="17"/>
      <c r="M66" s="17"/>
    </row>
    <row r="67" spans="1:13" x14ac:dyDescent="0.2">
      <c r="A67" s="5" t="s">
        <v>42</v>
      </c>
      <c r="B67" s="26" t="s">
        <v>9</v>
      </c>
      <c r="C67" s="26" t="s">
        <v>9</v>
      </c>
      <c r="D67" s="26" t="s">
        <v>9</v>
      </c>
      <c r="E67" s="26" t="s">
        <v>9</v>
      </c>
      <c r="F67" s="26" t="s">
        <v>9</v>
      </c>
      <c r="G67" s="26" t="s">
        <v>9</v>
      </c>
      <c r="H67" s="26" t="s">
        <v>9</v>
      </c>
      <c r="I67" s="26" t="s">
        <v>9</v>
      </c>
      <c r="J67" s="39">
        <v>1307</v>
      </c>
      <c r="K67" s="17"/>
      <c r="L67" s="17"/>
      <c r="M67" s="17"/>
    </row>
    <row r="68" spans="1:13" x14ac:dyDescent="0.2">
      <c r="A68" s="5" t="s">
        <v>43</v>
      </c>
      <c r="B68" s="26" t="s">
        <v>9</v>
      </c>
      <c r="C68" s="26" t="s">
        <v>9</v>
      </c>
      <c r="D68" s="26" t="s">
        <v>9</v>
      </c>
      <c r="E68" s="26" t="s">
        <v>9</v>
      </c>
      <c r="F68" s="26" t="s">
        <v>9</v>
      </c>
      <c r="G68" s="26" t="s">
        <v>9</v>
      </c>
      <c r="H68" s="26" t="s">
        <v>9</v>
      </c>
      <c r="I68" s="26" t="s">
        <v>9</v>
      </c>
      <c r="J68" s="39">
        <v>6770</v>
      </c>
      <c r="K68" s="17"/>
      <c r="L68" s="17"/>
      <c r="M68" s="17"/>
    </row>
    <row r="69" spans="1:13" x14ac:dyDescent="0.2">
      <c r="A69" s="4" t="s">
        <v>46</v>
      </c>
      <c r="B69" s="38"/>
      <c r="C69" s="38"/>
      <c r="D69" s="38"/>
      <c r="E69" s="38"/>
      <c r="F69" s="38"/>
      <c r="G69" s="38"/>
      <c r="H69" s="38"/>
      <c r="I69" s="40"/>
      <c r="J69" s="26"/>
      <c r="K69" s="17"/>
      <c r="L69" s="17"/>
      <c r="M69" s="17"/>
    </row>
    <row r="70" spans="1:13" x14ac:dyDescent="0.2">
      <c r="A70" s="5" t="s">
        <v>34</v>
      </c>
      <c r="B70" s="26" t="s">
        <v>9</v>
      </c>
      <c r="C70" s="26" t="s">
        <v>9</v>
      </c>
      <c r="D70" s="26" t="s">
        <v>9</v>
      </c>
      <c r="E70" s="26" t="s">
        <v>9</v>
      </c>
      <c r="F70" s="26" t="s">
        <v>9</v>
      </c>
      <c r="G70" s="26" t="s">
        <v>9</v>
      </c>
      <c r="H70" s="26" t="s">
        <v>9</v>
      </c>
      <c r="I70" s="26" t="s">
        <v>9</v>
      </c>
      <c r="J70" s="39">
        <v>2938</v>
      </c>
      <c r="K70" s="17"/>
      <c r="L70" s="17"/>
      <c r="M70" s="17"/>
    </row>
    <row r="71" spans="1:13" x14ac:dyDescent="0.2">
      <c r="A71" s="5" t="s">
        <v>35</v>
      </c>
      <c r="B71" s="26" t="s">
        <v>9</v>
      </c>
      <c r="C71" s="26" t="s">
        <v>9</v>
      </c>
      <c r="D71" s="26" t="s">
        <v>9</v>
      </c>
      <c r="E71" s="26" t="s">
        <v>9</v>
      </c>
      <c r="F71" s="26" t="s">
        <v>9</v>
      </c>
      <c r="G71" s="26" t="s">
        <v>9</v>
      </c>
      <c r="H71" s="26" t="s">
        <v>9</v>
      </c>
      <c r="I71" s="26" t="s">
        <v>9</v>
      </c>
      <c r="J71" s="26">
        <v>446</v>
      </c>
      <c r="K71" s="17"/>
      <c r="L71" s="17"/>
      <c r="M71" s="17"/>
    </row>
    <row r="72" spans="1:13" x14ac:dyDescent="0.2">
      <c r="A72" s="5" t="s">
        <v>36</v>
      </c>
      <c r="B72" s="26" t="s">
        <v>9</v>
      </c>
      <c r="C72" s="26" t="s">
        <v>9</v>
      </c>
      <c r="D72" s="26" t="s">
        <v>9</v>
      </c>
      <c r="E72" s="26" t="s">
        <v>9</v>
      </c>
      <c r="F72" s="26" t="s">
        <v>9</v>
      </c>
      <c r="G72" s="26" t="s">
        <v>9</v>
      </c>
      <c r="H72" s="26" t="s">
        <v>9</v>
      </c>
      <c r="I72" s="26" t="s">
        <v>9</v>
      </c>
      <c r="J72" s="39">
        <v>1816</v>
      </c>
      <c r="K72" s="17"/>
      <c r="L72" s="17"/>
      <c r="M72" s="17"/>
    </row>
    <row r="73" spans="1:13" x14ac:dyDescent="0.2">
      <c r="A73" s="5" t="s">
        <v>37</v>
      </c>
      <c r="B73" s="26" t="s">
        <v>9</v>
      </c>
      <c r="C73" s="26" t="s">
        <v>9</v>
      </c>
      <c r="D73" s="26" t="s">
        <v>9</v>
      </c>
      <c r="E73" s="26" t="s">
        <v>9</v>
      </c>
      <c r="F73" s="26" t="s">
        <v>9</v>
      </c>
      <c r="G73" s="26" t="s">
        <v>9</v>
      </c>
      <c r="H73" s="26" t="s">
        <v>9</v>
      </c>
      <c r="I73" s="26" t="s">
        <v>9</v>
      </c>
      <c r="J73" s="26">
        <v>20</v>
      </c>
      <c r="K73" s="17"/>
      <c r="L73" s="17"/>
      <c r="M73" s="17"/>
    </row>
    <row r="74" spans="1:13" x14ac:dyDescent="0.2">
      <c r="A74" s="5" t="s">
        <v>38</v>
      </c>
      <c r="B74" s="26" t="s">
        <v>9</v>
      </c>
      <c r="C74" s="26" t="s">
        <v>9</v>
      </c>
      <c r="D74" s="26" t="s">
        <v>9</v>
      </c>
      <c r="E74" s="26" t="s">
        <v>9</v>
      </c>
      <c r="F74" s="26" t="s">
        <v>9</v>
      </c>
      <c r="G74" s="26" t="s">
        <v>9</v>
      </c>
      <c r="H74" s="26" t="s">
        <v>9</v>
      </c>
      <c r="I74" s="26" t="s">
        <v>9</v>
      </c>
      <c r="J74" s="26">
        <v>23</v>
      </c>
      <c r="K74" s="17"/>
      <c r="L74" s="17"/>
      <c r="M74" s="17"/>
    </row>
    <row r="75" spans="1:13" x14ac:dyDescent="0.2">
      <c r="A75" s="5" t="s">
        <v>39</v>
      </c>
      <c r="B75" s="26" t="s">
        <v>9</v>
      </c>
      <c r="C75" s="26" t="s">
        <v>9</v>
      </c>
      <c r="D75" s="26" t="s">
        <v>9</v>
      </c>
      <c r="E75" s="26" t="s">
        <v>9</v>
      </c>
      <c r="F75" s="26" t="s">
        <v>9</v>
      </c>
      <c r="G75" s="26" t="s">
        <v>9</v>
      </c>
      <c r="H75" s="26" t="s">
        <v>9</v>
      </c>
      <c r="I75" s="26" t="s">
        <v>9</v>
      </c>
      <c r="J75" s="26">
        <v>11</v>
      </c>
      <c r="K75" s="17"/>
      <c r="L75" s="17"/>
      <c r="M75" s="17"/>
    </row>
    <row r="76" spans="1:13" x14ac:dyDescent="0.2">
      <c r="A76" s="5" t="s">
        <v>40</v>
      </c>
      <c r="B76" s="26" t="s">
        <v>9</v>
      </c>
      <c r="C76" s="26" t="s">
        <v>9</v>
      </c>
      <c r="D76" s="26" t="s">
        <v>9</v>
      </c>
      <c r="E76" s="26" t="s">
        <v>9</v>
      </c>
      <c r="F76" s="26" t="s">
        <v>9</v>
      </c>
      <c r="G76" s="26" t="s">
        <v>9</v>
      </c>
      <c r="H76" s="26" t="s">
        <v>9</v>
      </c>
      <c r="I76" s="26" t="s">
        <v>9</v>
      </c>
      <c r="J76" s="26">
        <v>23</v>
      </c>
      <c r="K76" s="17"/>
      <c r="L76" s="17"/>
      <c r="M76" s="17"/>
    </row>
    <row r="77" spans="1:13" x14ac:dyDescent="0.2">
      <c r="A77" s="5" t="s">
        <v>41</v>
      </c>
      <c r="B77" s="26" t="s">
        <v>9</v>
      </c>
      <c r="C77" s="26" t="s">
        <v>9</v>
      </c>
      <c r="D77" s="26" t="s">
        <v>9</v>
      </c>
      <c r="E77" s="26" t="s">
        <v>9</v>
      </c>
      <c r="F77" s="26" t="s">
        <v>9</v>
      </c>
      <c r="G77" s="26" t="s">
        <v>9</v>
      </c>
      <c r="H77" s="26" t="s">
        <v>9</v>
      </c>
      <c r="I77" s="26" t="s">
        <v>9</v>
      </c>
      <c r="J77" s="39">
        <v>5276</v>
      </c>
      <c r="K77" s="17"/>
      <c r="L77" s="17"/>
      <c r="M77" s="17"/>
    </row>
    <row r="78" spans="1:13" x14ac:dyDescent="0.2">
      <c r="A78" s="5" t="s">
        <v>42</v>
      </c>
      <c r="B78" s="26" t="s">
        <v>9</v>
      </c>
      <c r="C78" s="26" t="s">
        <v>9</v>
      </c>
      <c r="D78" s="26" t="s">
        <v>9</v>
      </c>
      <c r="E78" s="26" t="s">
        <v>9</v>
      </c>
      <c r="F78" s="26" t="s">
        <v>9</v>
      </c>
      <c r="G78" s="26" t="s">
        <v>9</v>
      </c>
      <c r="H78" s="26" t="s">
        <v>9</v>
      </c>
      <c r="I78" s="26" t="s">
        <v>9</v>
      </c>
      <c r="J78" s="39">
        <v>1202</v>
      </c>
      <c r="K78" s="17"/>
      <c r="L78" s="17"/>
      <c r="M78" s="17"/>
    </row>
    <row r="79" spans="1:13" x14ac:dyDescent="0.2">
      <c r="A79" s="5" t="s">
        <v>43</v>
      </c>
      <c r="B79" s="26" t="s">
        <v>9</v>
      </c>
      <c r="C79" s="26" t="s">
        <v>9</v>
      </c>
      <c r="D79" s="26" t="s">
        <v>9</v>
      </c>
      <c r="E79" s="26" t="s">
        <v>9</v>
      </c>
      <c r="F79" s="26" t="s">
        <v>9</v>
      </c>
      <c r="G79" s="26" t="s">
        <v>9</v>
      </c>
      <c r="H79" s="26" t="s">
        <v>9</v>
      </c>
      <c r="I79" s="26" t="s">
        <v>9</v>
      </c>
      <c r="J79" s="39">
        <v>6478</v>
      </c>
      <c r="K79" s="17"/>
      <c r="L79" s="17"/>
      <c r="M79" s="17"/>
    </row>
    <row r="80" spans="1:13" x14ac:dyDescent="0.2">
      <c r="A80" s="4" t="s">
        <v>47</v>
      </c>
      <c r="B80" s="38"/>
      <c r="C80" s="38"/>
      <c r="D80" s="38"/>
      <c r="E80" s="38"/>
      <c r="F80" s="38"/>
      <c r="G80" s="38"/>
      <c r="H80" s="38"/>
      <c r="I80" s="40"/>
      <c r="J80" s="26"/>
      <c r="K80" s="17"/>
      <c r="L80" s="17"/>
      <c r="M80" s="17"/>
    </row>
    <row r="81" spans="1:10" x14ac:dyDescent="0.2">
      <c r="A81" s="5" t="s">
        <v>48</v>
      </c>
      <c r="B81" s="42">
        <v>0.49919999999999998</v>
      </c>
      <c r="C81" s="42">
        <v>0.56679999999999997</v>
      </c>
      <c r="D81" s="42">
        <v>0.61480000000000001</v>
      </c>
      <c r="E81" s="42">
        <v>0.61680000000000001</v>
      </c>
      <c r="F81" s="42">
        <v>0.41239999999999999</v>
      </c>
      <c r="G81" s="42">
        <v>0.41499999999999998</v>
      </c>
      <c r="H81" s="42">
        <v>0.36881695320548064</v>
      </c>
      <c r="I81" s="42">
        <v>0.37405911058741953</v>
      </c>
      <c r="J81" s="43">
        <v>0.33629999999999999</v>
      </c>
    </row>
    <row r="82" spans="1:10" x14ac:dyDescent="0.2">
      <c r="A82" s="5" t="s">
        <v>49</v>
      </c>
      <c r="B82" s="42">
        <v>0.57399999999999995</v>
      </c>
      <c r="C82" s="42">
        <v>0.56969999999999998</v>
      </c>
      <c r="D82" s="42">
        <v>0.73319999999999996</v>
      </c>
      <c r="E82" s="42">
        <v>0.7319</v>
      </c>
      <c r="F82" s="42">
        <v>0.73550000000000004</v>
      </c>
      <c r="G82" s="42">
        <v>0.60199999999999998</v>
      </c>
      <c r="H82" s="42">
        <v>0.70934724623546275</v>
      </c>
      <c r="I82" s="42">
        <v>0.72815663282646925</v>
      </c>
      <c r="J82" s="43">
        <v>0.64649999999999996</v>
      </c>
    </row>
    <row r="83" spans="1:10" x14ac:dyDescent="0.2">
      <c r="A83" s="5" t="s">
        <v>50</v>
      </c>
      <c r="B83" s="42">
        <v>0.3886</v>
      </c>
      <c r="C83" s="42">
        <v>0.39679999999999999</v>
      </c>
      <c r="D83" s="42">
        <v>0.20780000000000001</v>
      </c>
      <c r="E83" s="42">
        <v>0.55449999999999999</v>
      </c>
      <c r="F83" s="42">
        <v>0.55379999999999996</v>
      </c>
      <c r="G83" s="42">
        <v>0.61499999999999999</v>
      </c>
      <c r="H83" s="42">
        <v>0.46897414149802907</v>
      </c>
      <c r="I83" s="42">
        <v>0.57125849814244634</v>
      </c>
      <c r="J83" s="43">
        <v>0.46820000000000001</v>
      </c>
    </row>
    <row r="84" spans="1:10" x14ac:dyDescent="0.2">
      <c r="A84" s="5" t="s">
        <v>51</v>
      </c>
      <c r="B84" s="42">
        <v>0.76880000000000004</v>
      </c>
      <c r="C84" s="42">
        <v>0.86729999999999996</v>
      </c>
      <c r="D84" s="42">
        <v>0.51829999999999998</v>
      </c>
      <c r="E84" s="42">
        <v>0.32719999999999999</v>
      </c>
      <c r="F84" s="42">
        <v>0.41699999999999998</v>
      </c>
      <c r="G84" s="42">
        <v>0.51800000000000002</v>
      </c>
      <c r="H84" s="42">
        <v>0.68285518164647896</v>
      </c>
      <c r="I84" s="42">
        <v>0.68285518164647896</v>
      </c>
      <c r="J84" s="43">
        <v>0.84130000000000005</v>
      </c>
    </row>
    <row r="85" spans="1:10" x14ac:dyDescent="0.2">
      <c r="A85" s="4" t="s">
        <v>52</v>
      </c>
      <c r="B85" s="26"/>
      <c r="C85" s="26"/>
      <c r="D85" s="26"/>
      <c r="E85" s="26"/>
      <c r="F85" s="26"/>
      <c r="G85" s="7"/>
      <c r="H85" s="7"/>
      <c r="I85" s="7"/>
      <c r="J85" s="26"/>
    </row>
    <row r="86" spans="1:10" x14ac:dyDescent="0.2">
      <c r="A86" s="5" t="s">
        <v>53</v>
      </c>
      <c r="B86" s="42">
        <v>0.78510000000000002</v>
      </c>
      <c r="C86" s="42">
        <v>0.85119999999999996</v>
      </c>
      <c r="D86" s="42">
        <v>0.83260000000000001</v>
      </c>
      <c r="E86" s="42">
        <v>0.82789999999999997</v>
      </c>
      <c r="F86" s="42">
        <v>0.75070000000000003</v>
      </c>
      <c r="G86" s="42">
        <v>0.72699999999999998</v>
      </c>
      <c r="H86" s="42">
        <v>0.6438122979380948</v>
      </c>
      <c r="I86" s="42">
        <v>0.6738182929264338</v>
      </c>
      <c r="J86" s="42">
        <v>0.72889999999999999</v>
      </c>
    </row>
    <row r="87" spans="1:10" x14ac:dyDescent="0.2">
      <c r="A87" s="5" t="s">
        <v>54</v>
      </c>
      <c r="B87" s="42">
        <v>0.68489999999999995</v>
      </c>
      <c r="C87" s="42">
        <v>0.5958</v>
      </c>
      <c r="D87" s="42">
        <v>0.78090000000000004</v>
      </c>
      <c r="E87" s="42">
        <v>0.75700000000000001</v>
      </c>
      <c r="F87" s="42">
        <v>0.75409999999999999</v>
      </c>
      <c r="G87" s="42">
        <v>0.629</v>
      </c>
      <c r="H87" s="42">
        <v>0.72806438356164382</v>
      </c>
      <c r="I87" s="42">
        <v>0.75673922359651846</v>
      </c>
      <c r="J87" s="42">
        <v>0.66849999999999998</v>
      </c>
    </row>
    <row r="88" spans="1:10" x14ac:dyDescent="0.2">
      <c r="A88" s="5" t="s">
        <v>55</v>
      </c>
      <c r="B88" s="42">
        <v>0.84530000000000005</v>
      </c>
      <c r="C88" s="42">
        <v>0.83079999999999998</v>
      </c>
      <c r="D88" s="42">
        <v>0.8246</v>
      </c>
      <c r="E88" s="42">
        <v>0.82620000000000005</v>
      </c>
      <c r="F88" s="42">
        <v>0.78280000000000005</v>
      </c>
      <c r="G88" s="42">
        <v>0.79600000000000004</v>
      </c>
      <c r="H88" s="42">
        <v>0.78968269559818161</v>
      </c>
      <c r="I88" s="42">
        <v>0.78250759440048545</v>
      </c>
      <c r="J88" s="42">
        <v>0.75560000000000005</v>
      </c>
    </row>
    <row r="89" spans="1:10" x14ac:dyDescent="0.2">
      <c r="A89" s="5" t="s">
        <v>56</v>
      </c>
      <c r="B89" s="42">
        <v>0.93559999999999999</v>
      </c>
      <c r="C89" s="42">
        <v>0.95920000000000005</v>
      </c>
      <c r="D89" s="42">
        <v>0.80220000000000002</v>
      </c>
      <c r="E89" s="42">
        <v>0.56630000000000003</v>
      </c>
      <c r="F89" s="42">
        <v>0.54069999999999996</v>
      </c>
      <c r="G89" s="42">
        <v>0.63900000000000001</v>
      </c>
      <c r="H89" s="42">
        <v>0.786893888888889</v>
      </c>
      <c r="I89" s="42">
        <v>0.84880771182141046</v>
      </c>
      <c r="J89" s="42">
        <v>0.77429999999999999</v>
      </c>
    </row>
    <row r="90" spans="1:10" x14ac:dyDescent="0.2">
      <c r="A90" s="5" t="s">
        <v>57</v>
      </c>
      <c r="B90" s="42">
        <v>0.1159</v>
      </c>
      <c r="C90" s="42">
        <v>8.0600000000000005E-2</v>
      </c>
      <c r="D90" s="42">
        <v>6.3899999999999998E-2</v>
      </c>
      <c r="E90" s="42">
        <v>0.1007</v>
      </c>
      <c r="F90" s="42">
        <v>0.1477</v>
      </c>
      <c r="G90" s="42">
        <v>0.153</v>
      </c>
      <c r="H90" s="42">
        <v>0.14773879107598675</v>
      </c>
      <c r="I90" s="42">
        <v>0.13361741940241265</v>
      </c>
      <c r="J90" s="42">
        <v>8.3000000000000004E-2</v>
      </c>
    </row>
    <row r="91" spans="1:10" x14ac:dyDescent="0.2">
      <c r="A91" s="5" t="s">
        <v>58</v>
      </c>
      <c r="B91" s="42">
        <v>0.18820000000000001</v>
      </c>
      <c r="C91" s="42">
        <v>0.19939999999999999</v>
      </c>
      <c r="D91" s="42">
        <v>0.1358</v>
      </c>
      <c r="E91" s="42">
        <v>0.125</v>
      </c>
      <c r="F91" s="42">
        <v>0.16020000000000001</v>
      </c>
      <c r="G91" s="42">
        <v>0.126</v>
      </c>
      <c r="H91" s="42">
        <v>0.14888241632548588</v>
      </c>
      <c r="I91" s="42">
        <v>0.15723167974464689</v>
      </c>
      <c r="J91" s="42">
        <v>8.5900000000000004E-2</v>
      </c>
    </row>
    <row r="92" spans="1:10" x14ac:dyDescent="0.2">
      <c r="A92" s="5" t="s">
        <v>59</v>
      </c>
      <c r="B92" s="42">
        <v>8.4000000000000005E-2</v>
      </c>
      <c r="C92" s="42">
        <v>0.11600000000000001</v>
      </c>
      <c r="D92" s="42">
        <v>7.6999999999999999E-2</v>
      </c>
      <c r="E92" s="42">
        <v>0.02</v>
      </c>
      <c r="F92" s="42">
        <v>0.06</v>
      </c>
      <c r="G92" s="42">
        <v>9.2999999999999999E-2</v>
      </c>
      <c r="H92" s="42">
        <v>9.7000000000000003E-2</v>
      </c>
      <c r="I92" s="42">
        <v>5.7165410242013416E-2</v>
      </c>
      <c r="J92" s="42">
        <v>0.15840000000000001</v>
      </c>
    </row>
    <row r="93" spans="1:10" x14ac:dyDescent="0.2">
      <c r="A93" s="5" t="s">
        <v>60</v>
      </c>
      <c r="B93" s="42">
        <v>5.6300000000000003E-2</v>
      </c>
      <c r="C93" s="42">
        <v>3.7699999999999997E-2</v>
      </c>
      <c r="D93" s="42">
        <v>8.7400000000000005E-2</v>
      </c>
      <c r="E93" s="42">
        <v>0.10639999999999999</v>
      </c>
      <c r="F93" s="42">
        <v>2.1999999999999999E-2</v>
      </c>
      <c r="G93" s="42">
        <v>2.8000000000000001E-2</v>
      </c>
      <c r="H93" s="42">
        <v>2.4367997126156015E-2</v>
      </c>
      <c r="I93" s="42">
        <v>1.004201584653606E-2</v>
      </c>
      <c r="J93" s="42">
        <v>2.3999999999999998E-3</v>
      </c>
    </row>
    <row r="94" spans="1:10" x14ac:dyDescent="0.2">
      <c r="A94" s="5" t="s">
        <v>61</v>
      </c>
      <c r="B94" s="42">
        <v>8.9399999999999993E-2</v>
      </c>
      <c r="C94" s="42">
        <v>6.5500000000000003E-2</v>
      </c>
      <c r="D94" s="42">
        <v>5.1900000000000002E-2</v>
      </c>
      <c r="E94" s="42">
        <v>8.6800000000000002E-2</v>
      </c>
      <c r="F94" s="42">
        <v>0.10290000000000001</v>
      </c>
      <c r="G94" s="42">
        <v>0.104</v>
      </c>
      <c r="H94" s="42">
        <v>9.0093120399677609E-2</v>
      </c>
      <c r="I94" s="42">
        <v>9.3932930910016477E-2</v>
      </c>
      <c r="J94" s="42">
        <v>5.7000000000000002E-2</v>
      </c>
    </row>
    <row r="95" spans="1:10" x14ac:dyDescent="0.2">
      <c r="A95" s="5" t="s">
        <v>62</v>
      </c>
      <c r="B95" s="42">
        <v>0.1641</v>
      </c>
      <c r="C95" s="42">
        <v>0.15670000000000001</v>
      </c>
      <c r="D95" s="42">
        <v>0.1358</v>
      </c>
      <c r="E95" s="42">
        <v>0.1241</v>
      </c>
      <c r="F95" s="42">
        <v>0.16020000000000001</v>
      </c>
      <c r="G95" s="42">
        <v>9.8000000000000004E-2</v>
      </c>
      <c r="H95" s="42">
        <v>0.14873744292237442</v>
      </c>
      <c r="I95" s="42">
        <v>0.15723167974464689</v>
      </c>
      <c r="J95" s="42">
        <v>8.3500000000000005E-2</v>
      </c>
    </row>
    <row r="96" spans="1:10" x14ac:dyDescent="0.2">
      <c r="A96" s="5" t="s">
        <v>63</v>
      </c>
      <c r="B96" s="42">
        <v>4.7199999999999999E-2</v>
      </c>
      <c r="C96" s="42">
        <v>6.9000000000000006E-2</v>
      </c>
      <c r="D96" s="42">
        <v>2.4799999999999999E-2</v>
      </c>
      <c r="E96" s="42">
        <v>1.6799999999999999E-2</v>
      </c>
      <c r="F96" s="42">
        <v>4.9000000000000002E-2</v>
      </c>
      <c r="G96" s="42">
        <v>7.9000000000000001E-2</v>
      </c>
      <c r="H96" s="42">
        <v>7.4528538812785386E-2</v>
      </c>
      <c r="I96" s="42">
        <v>4.2202103018764016E-2</v>
      </c>
      <c r="J96" s="42">
        <v>0.115</v>
      </c>
    </row>
    <row r="97" spans="1:10" x14ac:dyDescent="0.2">
      <c r="A97" s="5" t="s">
        <v>64</v>
      </c>
      <c r="B97" s="42">
        <v>5.5800000000000002E-2</v>
      </c>
      <c r="C97" s="42">
        <v>3.7499999999999999E-2</v>
      </c>
      <c r="D97" s="42">
        <v>7.6799999999999993E-2</v>
      </c>
      <c r="E97" s="42">
        <v>6.7500000000000004E-2</v>
      </c>
      <c r="F97" s="42">
        <v>1.1900000000000001E-2</v>
      </c>
      <c r="G97" s="42">
        <v>1.7999999999999999E-2</v>
      </c>
      <c r="H97" s="42">
        <v>1.5848554033485542E-2</v>
      </c>
      <c r="I97" s="42">
        <v>6.5572652196342765E-3</v>
      </c>
      <c r="J97" s="42">
        <v>2E-3</v>
      </c>
    </row>
    <row r="98" spans="1:10" x14ac:dyDescent="0.2">
      <c r="A98" s="5" t="s">
        <v>65</v>
      </c>
      <c r="B98" s="42">
        <v>0.996</v>
      </c>
      <c r="C98" s="42">
        <v>0.99209999999999998</v>
      </c>
      <c r="D98" s="42">
        <v>0.99439999999999995</v>
      </c>
      <c r="E98" s="42">
        <v>0.99529999999999996</v>
      </c>
      <c r="F98" s="42">
        <v>0.99639999999999995</v>
      </c>
      <c r="G98" s="42">
        <v>0.999</v>
      </c>
      <c r="H98" s="42">
        <v>0.99804992199687992</v>
      </c>
      <c r="I98" s="42">
        <v>0.99230230930720786</v>
      </c>
      <c r="J98" s="44">
        <v>0.99570000000000003</v>
      </c>
    </row>
    <row r="99" spans="1:10" x14ac:dyDescent="0.2">
      <c r="A99" s="8" t="s">
        <v>66</v>
      </c>
      <c r="B99" s="38">
        <v>2245</v>
      </c>
      <c r="C99" s="38">
        <v>2138</v>
      </c>
      <c r="D99" s="38">
        <v>1791</v>
      </c>
      <c r="E99" s="38">
        <v>2979</v>
      </c>
      <c r="F99" s="38">
        <v>1916</v>
      </c>
      <c r="G99" s="38">
        <v>1802</v>
      </c>
      <c r="H99" s="38">
        <v>2559</v>
      </c>
      <c r="I99" s="38">
        <v>2836</v>
      </c>
      <c r="J99" s="38">
        <v>2988</v>
      </c>
    </row>
    <row r="100" spans="1:10" x14ac:dyDescent="0.2">
      <c r="A100" s="5" t="s">
        <v>67</v>
      </c>
      <c r="B100" s="45" t="s">
        <v>9</v>
      </c>
      <c r="C100" s="45" t="s">
        <v>9</v>
      </c>
      <c r="D100" s="42">
        <v>0.86799999999999999</v>
      </c>
      <c r="E100" s="42">
        <v>0.93799999999999994</v>
      </c>
      <c r="F100" s="42">
        <v>0.99199999999999999</v>
      </c>
      <c r="G100" s="42">
        <v>0.98499999999999999</v>
      </c>
      <c r="H100" s="42">
        <v>0.84599999999999997</v>
      </c>
      <c r="I100" s="42">
        <v>0.97199999999999998</v>
      </c>
      <c r="J100" s="42">
        <v>0.98699999999999999</v>
      </c>
    </row>
    <row r="102" spans="1:10" x14ac:dyDescent="0.2">
      <c r="B102" s="6">
        <v>2015</v>
      </c>
      <c r="C102" s="6">
        <v>2016</v>
      </c>
      <c r="D102" s="6">
        <v>2017</v>
      </c>
      <c r="E102" s="6">
        <v>2018</v>
      </c>
      <c r="F102" s="6">
        <v>2019</v>
      </c>
      <c r="G102" s="6">
        <v>2020</v>
      </c>
      <c r="H102" s="6">
        <v>2021</v>
      </c>
      <c r="I102" s="6">
        <v>2022</v>
      </c>
      <c r="J102" s="3">
        <v>2023</v>
      </c>
    </row>
    <row r="103" spans="1:10" x14ac:dyDescent="0.2">
      <c r="A103" s="4" t="s">
        <v>68</v>
      </c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1:10" x14ac:dyDescent="0.2">
      <c r="A104" s="4" t="s">
        <v>69</v>
      </c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1:10" x14ac:dyDescent="0.2">
      <c r="A105" s="5" t="s">
        <v>70</v>
      </c>
      <c r="B105" s="35">
        <v>57.5</v>
      </c>
      <c r="C105" s="35">
        <v>32.9</v>
      </c>
      <c r="D105" s="35">
        <v>36.700000000000003</v>
      </c>
      <c r="E105" s="35">
        <v>56.4</v>
      </c>
      <c r="F105" s="35">
        <v>167.3</v>
      </c>
      <c r="G105" s="35">
        <v>122.8</v>
      </c>
      <c r="H105" s="26">
        <v>64.7</v>
      </c>
      <c r="I105" s="26">
        <v>67.7</v>
      </c>
      <c r="J105" s="26">
        <v>44.7</v>
      </c>
    </row>
    <row r="106" spans="1:10" x14ac:dyDescent="0.2">
      <c r="A106" s="5" t="s">
        <v>71</v>
      </c>
      <c r="B106" s="42">
        <v>5.45E-2</v>
      </c>
      <c r="C106" s="42">
        <v>3.6299999999999999E-2</v>
      </c>
      <c r="D106" s="42">
        <v>3.3599999999999998E-2</v>
      </c>
      <c r="E106" s="42">
        <v>5.2400000000000002E-2</v>
      </c>
      <c r="F106" s="42">
        <v>0.13930000000000001</v>
      </c>
      <c r="G106" s="42">
        <v>0.10680000000000001</v>
      </c>
      <c r="H106" s="43">
        <v>5.9200000000000003E-2</v>
      </c>
      <c r="I106" s="43">
        <v>4.9000000000000002E-2</v>
      </c>
      <c r="J106" s="43">
        <v>4.2000000000000003E-2</v>
      </c>
    </row>
    <row r="107" spans="1:10" x14ac:dyDescent="0.2">
      <c r="A107" s="5" t="s">
        <v>72</v>
      </c>
      <c r="B107" s="42">
        <v>0.68</v>
      </c>
      <c r="C107" s="42">
        <v>0.8</v>
      </c>
      <c r="D107" s="42">
        <v>0.77</v>
      </c>
      <c r="E107" s="42">
        <v>0.69899999999999995</v>
      </c>
      <c r="F107" s="42">
        <v>0.54</v>
      </c>
      <c r="G107" s="42">
        <v>0.77</v>
      </c>
      <c r="H107" s="43">
        <v>0.89</v>
      </c>
      <c r="I107" s="43">
        <v>0.88</v>
      </c>
      <c r="J107" s="43">
        <v>0.88</v>
      </c>
    </row>
    <row r="108" spans="1:10" x14ac:dyDescent="0.2">
      <c r="A108" s="4" t="s">
        <v>73</v>
      </c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1:10" x14ac:dyDescent="0.2">
      <c r="A109" s="5" t="s">
        <v>74</v>
      </c>
      <c r="B109" s="42">
        <v>0.96399999999999997</v>
      </c>
      <c r="C109" s="42">
        <v>0.98499999999999999</v>
      </c>
      <c r="D109" s="42">
        <v>0.98499999999999999</v>
      </c>
      <c r="E109" s="42">
        <v>0.97499999999999998</v>
      </c>
      <c r="F109" s="42">
        <v>0.97599999999999998</v>
      </c>
      <c r="G109" s="42">
        <v>0.95499999999999996</v>
      </c>
      <c r="H109" s="43">
        <v>0.94399999999999995</v>
      </c>
      <c r="I109" s="43">
        <v>0.94399999999999995</v>
      </c>
      <c r="J109" s="43">
        <v>0.95199999999999996</v>
      </c>
    </row>
    <row r="110" spans="1:10" x14ac:dyDescent="0.2">
      <c r="A110" s="5" t="s">
        <v>75</v>
      </c>
      <c r="B110" s="42">
        <v>0.83599999999999997</v>
      </c>
      <c r="C110" s="42">
        <v>0.86</v>
      </c>
      <c r="D110" s="42">
        <v>0.87</v>
      </c>
      <c r="E110" s="42">
        <v>0.877</v>
      </c>
      <c r="F110" s="42">
        <v>0.84299999999999997</v>
      </c>
      <c r="G110" s="42">
        <v>0.79900000000000004</v>
      </c>
      <c r="H110" s="43">
        <v>0.68500000000000005</v>
      </c>
      <c r="I110" s="43">
        <v>0.65200000000000002</v>
      </c>
      <c r="J110" s="43">
        <v>0.65</v>
      </c>
    </row>
    <row r="111" spans="1:10" x14ac:dyDescent="0.2">
      <c r="A111" s="5" t="s">
        <v>76</v>
      </c>
      <c r="B111" s="26" t="s">
        <v>9</v>
      </c>
      <c r="C111" s="38">
        <v>37100</v>
      </c>
      <c r="D111" s="38">
        <f>37100+240712</f>
        <v>277812</v>
      </c>
      <c r="E111" s="38">
        <f>277812+291769</f>
        <v>569581</v>
      </c>
      <c r="F111" s="38">
        <f>569581+296686</f>
        <v>866267</v>
      </c>
      <c r="G111" s="38">
        <f>0+0</f>
        <v>0</v>
      </c>
      <c r="H111" s="38">
        <f>0+0</f>
        <v>0</v>
      </c>
      <c r="I111" s="38">
        <f>0+0</f>
        <v>0</v>
      </c>
      <c r="J111" s="38">
        <f>0+0</f>
        <v>0</v>
      </c>
    </row>
    <row r="112" spans="1:10" x14ac:dyDescent="0.2">
      <c r="A112" s="4" t="s">
        <v>77</v>
      </c>
      <c r="B112" s="26"/>
      <c r="C112" s="26"/>
      <c r="D112" s="26"/>
      <c r="E112" s="26"/>
      <c r="F112" s="26"/>
      <c r="G112" s="26"/>
      <c r="H112" s="26"/>
      <c r="I112" s="26"/>
      <c r="J112" s="26"/>
    </row>
    <row r="113" spans="1:15" x14ac:dyDescent="0.2">
      <c r="A113" s="5" t="s">
        <v>78</v>
      </c>
      <c r="B113" s="26">
        <v>669</v>
      </c>
      <c r="C113" s="26">
        <v>686</v>
      </c>
      <c r="D113" s="26">
        <v>733</v>
      </c>
      <c r="E113" s="26">
        <v>731</v>
      </c>
      <c r="F113" s="26">
        <v>746</v>
      </c>
      <c r="G113" s="26">
        <v>756</v>
      </c>
      <c r="H113" s="26">
        <v>759</v>
      </c>
      <c r="I113" s="26">
        <v>734</v>
      </c>
      <c r="J113" s="26">
        <v>722</v>
      </c>
    </row>
    <row r="114" spans="1:15" x14ac:dyDescent="0.2">
      <c r="A114" s="5" t="s">
        <v>79</v>
      </c>
      <c r="B114" s="26">
        <v>158</v>
      </c>
      <c r="C114" s="26">
        <v>236</v>
      </c>
      <c r="D114" s="26">
        <v>579</v>
      </c>
      <c r="E114" s="26">
        <v>294</v>
      </c>
      <c r="F114" s="26">
        <v>263</v>
      </c>
      <c r="G114" s="26">
        <v>179</v>
      </c>
      <c r="H114" s="26">
        <v>183</v>
      </c>
      <c r="I114" s="26">
        <v>268</v>
      </c>
      <c r="J114" s="26">
        <v>191</v>
      </c>
    </row>
    <row r="115" spans="1:15" x14ac:dyDescent="0.2">
      <c r="A115" s="5" t="s">
        <v>80</v>
      </c>
      <c r="B115" s="26">
        <v>14</v>
      </c>
      <c r="C115" s="26">
        <v>11</v>
      </c>
      <c r="D115" s="26">
        <v>13</v>
      </c>
      <c r="E115" s="26">
        <v>3</v>
      </c>
      <c r="F115" s="26">
        <v>6</v>
      </c>
      <c r="G115" s="26">
        <v>10</v>
      </c>
      <c r="H115" s="26">
        <v>17</v>
      </c>
      <c r="I115" s="26">
        <v>9</v>
      </c>
      <c r="J115" s="26">
        <v>7</v>
      </c>
    </row>
    <row r="117" spans="1:15" x14ac:dyDescent="0.2">
      <c r="B117" s="6">
        <v>2015</v>
      </c>
      <c r="C117" s="6">
        <v>2016</v>
      </c>
      <c r="D117" s="6">
        <v>2017</v>
      </c>
      <c r="E117" s="6">
        <v>2018</v>
      </c>
      <c r="F117" s="6">
        <v>2019</v>
      </c>
      <c r="G117" s="6">
        <v>2020</v>
      </c>
      <c r="H117" s="6">
        <v>2021</v>
      </c>
      <c r="I117" s="6">
        <v>2022</v>
      </c>
      <c r="J117" s="3">
        <v>2023</v>
      </c>
    </row>
    <row r="118" spans="1:15" x14ac:dyDescent="0.2">
      <c r="A118" s="4" t="s">
        <v>81</v>
      </c>
      <c r="B118" s="26"/>
      <c r="C118" s="26"/>
      <c r="D118" s="26"/>
      <c r="E118" s="26"/>
      <c r="F118" s="26"/>
      <c r="G118" s="26"/>
      <c r="H118" s="26"/>
      <c r="I118" s="26"/>
      <c r="J118" s="26"/>
    </row>
    <row r="119" spans="1:15" x14ac:dyDescent="0.2">
      <c r="A119" s="4" t="s">
        <v>82</v>
      </c>
      <c r="B119" s="26"/>
      <c r="C119" s="26"/>
      <c r="D119" s="26"/>
      <c r="E119" s="26"/>
      <c r="F119" s="26"/>
      <c r="G119" s="26"/>
      <c r="H119" s="26"/>
      <c r="I119" s="26"/>
      <c r="J119" s="26"/>
    </row>
    <row r="120" spans="1:15" x14ac:dyDescent="0.2">
      <c r="A120" s="5" t="s">
        <v>83</v>
      </c>
      <c r="B120" s="46">
        <v>119.17</v>
      </c>
      <c r="C120" s="46">
        <v>111.26</v>
      </c>
      <c r="D120" s="47">
        <v>118.76</v>
      </c>
      <c r="E120" s="47">
        <v>118.76</v>
      </c>
      <c r="F120" s="47">
        <v>123.43</v>
      </c>
      <c r="G120" s="47">
        <v>116.66</v>
      </c>
      <c r="H120" s="47">
        <v>129.72999999999999</v>
      </c>
      <c r="I120" s="47">
        <v>138.87</v>
      </c>
      <c r="J120" s="47">
        <v>167.22</v>
      </c>
      <c r="K120" s="21"/>
      <c r="L120" s="22"/>
      <c r="M120" s="22"/>
      <c r="N120" s="22"/>
      <c r="O120" s="22"/>
    </row>
    <row r="121" spans="1:15" x14ac:dyDescent="0.2">
      <c r="A121" s="5" t="s">
        <v>84</v>
      </c>
      <c r="B121" s="46">
        <v>115.23</v>
      </c>
      <c r="C121" s="46">
        <v>107.67</v>
      </c>
      <c r="D121" s="46">
        <v>114.85</v>
      </c>
      <c r="E121" s="46">
        <v>114.82</v>
      </c>
      <c r="F121" s="46">
        <v>119.33</v>
      </c>
      <c r="G121" s="46">
        <v>112.79</v>
      </c>
      <c r="H121" s="46">
        <v>125.44</v>
      </c>
      <c r="I121" s="46">
        <v>134.22999999999999</v>
      </c>
      <c r="J121" s="47">
        <v>161.43</v>
      </c>
      <c r="K121" s="21"/>
      <c r="L121" s="22"/>
      <c r="M121" s="22"/>
      <c r="N121" s="22"/>
      <c r="O121" s="22"/>
    </row>
    <row r="122" spans="1:15" x14ac:dyDescent="0.2">
      <c r="A122" s="5" t="s">
        <v>85</v>
      </c>
      <c r="B122" s="48">
        <v>0.14929999999999999</v>
      </c>
      <c r="C122" s="48">
        <v>0.14130000000000001</v>
      </c>
      <c r="D122" s="48">
        <v>0.152</v>
      </c>
      <c r="E122" s="48">
        <v>0.152</v>
      </c>
      <c r="F122" s="48">
        <v>0.16</v>
      </c>
      <c r="G122" s="48">
        <v>0.152</v>
      </c>
      <c r="H122" s="48">
        <v>0.16800000000000001</v>
      </c>
      <c r="I122" s="48">
        <v>0.17866666666666667</v>
      </c>
      <c r="J122" s="48">
        <v>0.20530000000000001</v>
      </c>
    </row>
    <row r="123" spans="1:15" x14ac:dyDescent="0.2">
      <c r="A123" s="5" t="s">
        <v>86</v>
      </c>
      <c r="B123" s="48">
        <v>9.1899999999999996E-2</v>
      </c>
      <c r="C123" s="48">
        <v>8.43E-2</v>
      </c>
      <c r="D123" s="48">
        <v>9.4700000000000006E-2</v>
      </c>
      <c r="E123" s="48">
        <v>9.4600000000000004E-2</v>
      </c>
      <c r="F123" s="48">
        <v>0.1038</v>
      </c>
      <c r="G123" s="48">
        <v>9.8000000000000004E-2</v>
      </c>
      <c r="H123" s="48">
        <v>0.1048</v>
      </c>
      <c r="I123" s="48">
        <v>0.11600000000000002</v>
      </c>
      <c r="J123" s="48">
        <v>0.14280000000000001</v>
      </c>
    </row>
    <row r="124" spans="1:15" x14ac:dyDescent="0.2">
      <c r="A124" s="5" t="s">
        <v>87</v>
      </c>
      <c r="B124" s="48">
        <v>9.3600000000000003E-2</v>
      </c>
      <c r="C124" s="48">
        <v>8.5800000000000001E-2</v>
      </c>
      <c r="D124" s="48">
        <v>9.4500000000000001E-2</v>
      </c>
      <c r="E124" s="48">
        <v>9.3700000000000006E-2</v>
      </c>
      <c r="F124" s="48">
        <v>9.98E-2</v>
      </c>
      <c r="G124" s="48">
        <v>9.4600000000000004E-2</v>
      </c>
      <c r="H124" s="48">
        <v>9.9099999999999994E-2</v>
      </c>
      <c r="I124" s="48">
        <v>0.10970000000000001</v>
      </c>
      <c r="J124" s="48">
        <v>0.1249</v>
      </c>
    </row>
    <row r="125" spans="1:15" x14ac:dyDescent="0.2">
      <c r="A125" s="5" t="s">
        <v>88</v>
      </c>
      <c r="B125" s="48">
        <v>9.9599999999999994E-2</v>
      </c>
      <c r="C125" s="48">
        <v>9.1700000000000004E-2</v>
      </c>
      <c r="D125" s="48">
        <v>0.10050000000000001</v>
      </c>
      <c r="E125" s="48">
        <v>9.8799999999999999E-2</v>
      </c>
      <c r="F125" s="48">
        <v>0.105</v>
      </c>
      <c r="G125" s="48">
        <v>9.9400000000000002E-2</v>
      </c>
      <c r="H125" s="48">
        <v>0.1037</v>
      </c>
      <c r="I125" s="48">
        <v>0.11373333333333333</v>
      </c>
      <c r="J125" s="48">
        <v>0.14230000000000001</v>
      </c>
    </row>
    <row r="126" spans="1:15" x14ac:dyDescent="0.2">
      <c r="A126" s="5" t="s">
        <v>89</v>
      </c>
      <c r="B126" s="48">
        <v>7.1900000000000006E-2</v>
      </c>
      <c r="C126" s="48">
        <v>6.4000000000000001E-2</v>
      </c>
      <c r="D126" s="48">
        <v>7.0800000000000002E-2</v>
      </c>
      <c r="E126" s="48">
        <v>7.0099999999999996E-2</v>
      </c>
      <c r="F126" s="48">
        <v>7.7700000000000005E-2</v>
      </c>
      <c r="G126" s="48">
        <v>7.2800000000000004E-2</v>
      </c>
      <c r="H126" s="48">
        <v>7.9200000000000007E-2</v>
      </c>
      <c r="I126" s="48">
        <v>9.0759999999999993E-2</v>
      </c>
      <c r="J126" s="48">
        <v>0.1174</v>
      </c>
    </row>
    <row r="127" spans="1:15" x14ac:dyDescent="0.2">
      <c r="A127" s="5" t="s">
        <v>90</v>
      </c>
      <c r="B127" s="48">
        <v>8.3500000000000005E-2</v>
      </c>
      <c r="C127" s="48">
        <v>7.5600000000000001E-2</v>
      </c>
      <c r="D127" s="48">
        <v>8.43E-2</v>
      </c>
      <c r="E127" s="48">
        <v>8.2799999999999999E-2</v>
      </c>
      <c r="F127" s="48">
        <v>8.9899999999999994E-2</v>
      </c>
      <c r="G127" s="48">
        <v>8.43E-2</v>
      </c>
      <c r="H127" s="48">
        <v>8.4000000000000005E-2</v>
      </c>
      <c r="I127" s="48">
        <v>9.4720133333333331E-2</v>
      </c>
      <c r="J127" s="48">
        <v>0.12330000000000001</v>
      </c>
    </row>
    <row r="128" spans="1:15" x14ac:dyDescent="0.2">
      <c r="A128" s="5" t="s">
        <v>91</v>
      </c>
      <c r="B128" s="48">
        <v>7.5700000000000003E-2</v>
      </c>
      <c r="C128" s="48">
        <v>6.7900000000000002E-2</v>
      </c>
      <c r="D128" s="48">
        <v>7.5800000000000006E-2</v>
      </c>
      <c r="E128" s="48">
        <v>7.4300000000000005E-2</v>
      </c>
      <c r="F128" s="48">
        <v>8.14E-2</v>
      </c>
      <c r="G128" s="48">
        <v>7.5999999999999998E-2</v>
      </c>
      <c r="H128" s="48">
        <v>7.5499999999999998E-2</v>
      </c>
      <c r="I128" s="48">
        <v>8.6371559999999986E-2</v>
      </c>
      <c r="J128" s="48">
        <v>0.1144</v>
      </c>
    </row>
    <row r="129" spans="1:10" x14ac:dyDescent="0.2">
      <c r="A129" s="4" t="s">
        <v>92</v>
      </c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1:10" x14ac:dyDescent="0.2">
      <c r="A130" s="5" t="s">
        <v>93</v>
      </c>
      <c r="B130" s="45">
        <v>0.16</v>
      </c>
      <c r="C130" s="45">
        <v>0.15</v>
      </c>
      <c r="D130" s="45">
        <v>0.15</v>
      </c>
      <c r="E130" s="45">
        <v>0.16</v>
      </c>
      <c r="F130" s="45">
        <v>0.15</v>
      </c>
      <c r="G130" s="45">
        <v>0.2</v>
      </c>
      <c r="H130" s="45">
        <v>0.17</v>
      </c>
      <c r="I130" s="45">
        <v>0.24529999999999999</v>
      </c>
      <c r="J130" s="49">
        <v>0.27</v>
      </c>
    </row>
    <row r="131" spans="1:10" x14ac:dyDescent="0.2">
      <c r="A131" s="5" t="s">
        <v>94</v>
      </c>
      <c r="B131" s="38">
        <v>85525</v>
      </c>
      <c r="C131" s="38">
        <v>78628</v>
      </c>
      <c r="D131" s="38">
        <v>95908</v>
      </c>
      <c r="E131" s="38">
        <v>64225</v>
      </c>
      <c r="F131" s="38">
        <v>48293</v>
      </c>
      <c r="G131" s="38">
        <v>27745</v>
      </c>
      <c r="H131" s="38">
        <v>51528</v>
      </c>
      <c r="I131" s="38">
        <v>22786</v>
      </c>
      <c r="J131" s="39">
        <v>40509</v>
      </c>
    </row>
    <row r="132" spans="1:10" x14ac:dyDescent="0.2">
      <c r="A132" s="5" t="s">
        <v>95</v>
      </c>
      <c r="B132" s="38">
        <v>685601</v>
      </c>
      <c r="C132" s="38">
        <v>568650</v>
      </c>
      <c r="D132" s="38">
        <v>707922</v>
      </c>
      <c r="E132" s="38">
        <v>958618</v>
      </c>
      <c r="F132" s="38">
        <v>990206</v>
      </c>
      <c r="G132" s="38">
        <v>512553</v>
      </c>
      <c r="H132" s="38">
        <v>770958</v>
      </c>
      <c r="I132" s="38">
        <v>407344</v>
      </c>
      <c r="J132" s="39">
        <v>464446</v>
      </c>
    </row>
    <row r="133" spans="1:10" x14ac:dyDescent="0.2">
      <c r="B133" s="50"/>
      <c r="C133" s="50"/>
      <c r="D133" s="50"/>
      <c r="E133" s="50"/>
      <c r="F133" s="50"/>
    </row>
    <row r="134" spans="1:10" x14ac:dyDescent="0.2">
      <c r="B134" s="6">
        <v>2015</v>
      </c>
      <c r="C134" s="6">
        <v>2016</v>
      </c>
      <c r="D134" s="6">
        <v>2017</v>
      </c>
      <c r="E134" s="6">
        <v>2018</v>
      </c>
      <c r="F134" s="6">
        <v>2019</v>
      </c>
      <c r="G134" s="6">
        <v>2020</v>
      </c>
      <c r="H134" s="6">
        <v>2021</v>
      </c>
      <c r="I134" s="12">
        <v>2022</v>
      </c>
      <c r="J134" s="3">
        <v>2023</v>
      </c>
    </row>
    <row r="135" spans="1:10" x14ac:dyDescent="0.2">
      <c r="A135" s="4" t="s">
        <v>96</v>
      </c>
      <c r="B135" s="26"/>
      <c r="C135" s="26"/>
      <c r="D135" s="26"/>
      <c r="E135" s="26"/>
      <c r="F135" s="26"/>
      <c r="G135" s="26"/>
      <c r="H135" s="26"/>
      <c r="I135" s="27"/>
      <c r="J135" s="26"/>
    </row>
    <row r="136" spans="1:10" x14ac:dyDescent="0.2">
      <c r="A136" s="4" t="s">
        <v>97</v>
      </c>
      <c r="B136" s="26"/>
      <c r="C136" s="26"/>
      <c r="D136" s="26"/>
      <c r="E136" s="26"/>
      <c r="F136" s="26"/>
      <c r="G136" s="26"/>
      <c r="H136" s="26"/>
      <c r="I136" s="27"/>
      <c r="J136" s="26"/>
    </row>
    <row r="137" spans="1:10" x14ac:dyDescent="0.2">
      <c r="A137" s="5" t="s">
        <v>98</v>
      </c>
      <c r="B137" s="38">
        <v>8924185</v>
      </c>
      <c r="C137" s="38">
        <v>9036012</v>
      </c>
      <c r="D137" s="38">
        <v>8644836</v>
      </c>
      <c r="E137" s="38">
        <v>9550112</v>
      </c>
      <c r="F137" s="38">
        <v>9246749</v>
      </c>
      <c r="G137" s="38">
        <v>9081648</v>
      </c>
      <c r="H137" s="38">
        <v>9169936</v>
      </c>
      <c r="I137" s="51">
        <v>9437091</v>
      </c>
      <c r="J137" s="39">
        <v>8610814</v>
      </c>
    </row>
    <row r="138" spans="1:10" x14ac:dyDescent="0.2">
      <c r="A138" s="5" t="s">
        <v>99</v>
      </c>
      <c r="B138" s="38">
        <v>6244535</v>
      </c>
      <c r="C138" s="38">
        <v>6322074</v>
      </c>
      <c r="D138" s="38">
        <v>6145934</v>
      </c>
      <c r="E138" s="38">
        <v>6340543</v>
      </c>
      <c r="F138" s="38">
        <v>6207538</v>
      </c>
      <c r="G138" s="38">
        <v>5771238</v>
      </c>
      <c r="H138" s="38">
        <v>6013835</v>
      </c>
      <c r="I138" s="51">
        <v>6364838</v>
      </c>
      <c r="J138" s="39">
        <v>6228067</v>
      </c>
    </row>
    <row r="139" spans="1:10" x14ac:dyDescent="0.2">
      <c r="A139" s="5" t="s">
        <v>100</v>
      </c>
      <c r="B139" s="38">
        <v>10505307</v>
      </c>
      <c r="C139" s="38">
        <v>10564695</v>
      </c>
      <c r="D139" s="38">
        <v>10598737</v>
      </c>
      <c r="E139" s="38">
        <v>10607298</v>
      </c>
      <c r="F139" s="38">
        <v>10327072</v>
      </c>
      <c r="G139" s="38">
        <v>9573093</v>
      </c>
      <c r="H139" s="38">
        <v>9769133</v>
      </c>
      <c r="I139" s="51">
        <v>9534798</v>
      </c>
      <c r="J139" s="39">
        <v>8895566</v>
      </c>
    </row>
    <row r="140" spans="1:10" x14ac:dyDescent="0.2">
      <c r="A140" s="5" t="s">
        <v>101</v>
      </c>
      <c r="B140" s="38">
        <v>2094028</v>
      </c>
      <c r="C140" s="38">
        <v>2083006</v>
      </c>
      <c r="D140" s="38">
        <v>2054448</v>
      </c>
      <c r="E140" s="38">
        <v>2080750</v>
      </c>
      <c r="F140" s="38">
        <v>2004345</v>
      </c>
      <c r="G140" s="38">
        <v>1846217</v>
      </c>
      <c r="H140" s="38">
        <v>1935835</v>
      </c>
      <c r="I140" s="51">
        <v>1893076</v>
      </c>
      <c r="J140" s="39">
        <v>1819591</v>
      </c>
    </row>
    <row r="141" spans="1:10" x14ac:dyDescent="0.2">
      <c r="A141" s="5" t="s">
        <v>102</v>
      </c>
      <c r="B141" s="38">
        <v>52900</v>
      </c>
      <c r="C141" s="38">
        <v>52596</v>
      </c>
      <c r="D141" s="38">
        <v>52457</v>
      </c>
      <c r="E141" s="38">
        <v>51967</v>
      </c>
      <c r="F141" s="38">
        <v>51279</v>
      </c>
      <c r="G141" s="38">
        <v>50706</v>
      </c>
      <c r="H141" s="38">
        <v>50078</v>
      </c>
      <c r="I141" s="51">
        <v>60110</v>
      </c>
      <c r="J141" s="39">
        <v>64847</v>
      </c>
    </row>
    <row r="142" spans="1:10" x14ac:dyDescent="0.2">
      <c r="A142" s="5" t="s">
        <v>103</v>
      </c>
      <c r="B142" s="38">
        <f>SUM(B137:B141)</f>
        <v>27820955</v>
      </c>
      <c r="C142" s="38">
        <f t="shared" ref="C142:I142" si="1">SUM(C137:C141)</f>
        <v>28058383</v>
      </c>
      <c r="D142" s="38">
        <f t="shared" si="1"/>
        <v>27496412</v>
      </c>
      <c r="E142" s="38">
        <f t="shared" si="1"/>
        <v>28630670</v>
      </c>
      <c r="F142" s="38">
        <f t="shared" si="1"/>
        <v>27836983</v>
      </c>
      <c r="G142" s="38">
        <f t="shared" si="1"/>
        <v>26322902</v>
      </c>
      <c r="H142" s="38">
        <f t="shared" si="1"/>
        <v>26938817</v>
      </c>
      <c r="I142" s="51">
        <f t="shared" si="1"/>
        <v>27289913</v>
      </c>
      <c r="J142" s="39">
        <f>SUM(J137:J141)</f>
        <v>25618885</v>
      </c>
    </row>
    <row r="143" spans="1:10" x14ac:dyDescent="0.2">
      <c r="A143" s="5" t="s">
        <v>104</v>
      </c>
      <c r="B143" s="38">
        <v>5696614</v>
      </c>
      <c r="C143" s="38">
        <v>6310443</v>
      </c>
      <c r="D143" s="38">
        <v>5649258</v>
      </c>
      <c r="E143" s="38">
        <v>5624027</v>
      </c>
      <c r="F143" s="38">
        <v>4050380</v>
      </c>
      <c r="G143" s="38">
        <v>4205349</v>
      </c>
      <c r="H143" s="38">
        <v>4448950</v>
      </c>
      <c r="I143" s="51">
        <v>4689027</v>
      </c>
      <c r="J143" s="39">
        <v>4599744</v>
      </c>
    </row>
    <row r="144" spans="1:10" x14ac:dyDescent="0.2">
      <c r="A144" s="5" t="s">
        <v>105</v>
      </c>
      <c r="B144" s="38">
        <f>SUM(B142:B143)</f>
        <v>33517569</v>
      </c>
      <c r="C144" s="38">
        <f t="shared" ref="C144:I144" si="2">SUM(C142:C143)</f>
        <v>34368826</v>
      </c>
      <c r="D144" s="38">
        <f t="shared" si="2"/>
        <v>33145670</v>
      </c>
      <c r="E144" s="38">
        <f t="shared" si="2"/>
        <v>34254697</v>
      </c>
      <c r="F144" s="38">
        <f t="shared" si="2"/>
        <v>31887363</v>
      </c>
      <c r="G144" s="38">
        <f t="shared" si="2"/>
        <v>30528251</v>
      </c>
      <c r="H144" s="38">
        <f t="shared" si="2"/>
        <v>31387767</v>
      </c>
      <c r="I144" s="51">
        <f t="shared" si="2"/>
        <v>31978940</v>
      </c>
      <c r="J144" s="39">
        <f>SUM(J142:J143)</f>
        <v>30218629</v>
      </c>
    </row>
    <row r="145" spans="1:11" x14ac:dyDescent="0.2">
      <c r="A145" s="5" t="s">
        <v>106</v>
      </c>
      <c r="B145" s="38">
        <v>8099206</v>
      </c>
      <c r="C145" s="38">
        <v>8942776</v>
      </c>
      <c r="D145" s="38">
        <v>8891748</v>
      </c>
      <c r="E145" s="38">
        <v>9043034</v>
      </c>
      <c r="F145" s="38">
        <v>9001828</v>
      </c>
      <c r="G145" s="38">
        <v>9164431</v>
      </c>
      <c r="H145" s="38">
        <v>9170165.0840000007</v>
      </c>
      <c r="I145" s="51">
        <v>9140900</v>
      </c>
      <c r="J145" s="39">
        <v>9028539</v>
      </c>
    </row>
    <row r="146" spans="1:11" x14ac:dyDescent="0.2">
      <c r="A146" s="5" t="s">
        <v>107</v>
      </c>
      <c r="B146" s="38">
        <f t="shared" ref="B146:H146" si="3">B137/B152*1000</f>
        <v>12759.04294864463</v>
      </c>
      <c r="C146" s="38">
        <f t="shared" si="3"/>
        <v>12766.659790726522</v>
      </c>
      <c r="D146" s="38">
        <f t="shared" si="3"/>
        <v>12107.206480454439</v>
      </c>
      <c r="E146" s="38">
        <f t="shared" si="3"/>
        <v>13185.262501000963</v>
      </c>
      <c r="F146" s="38">
        <f t="shared" si="3"/>
        <v>12598.711890825458</v>
      </c>
      <c r="G146" s="38">
        <f t="shared" si="3"/>
        <v>12189.68976963251</v>
      </c>
      <c r="H146" s="38">
        <f t="shared" si="3"/>
        <v>12172.228276668582</v>
      </c>
      <c r="I146" s="51">
        <f>I137/I152*1000</f>
        <v>12250.060036008625</v>
      </c>
      <c r="J146" s="39">
        <f>J137/J152*1000</f>
        <v>11011.820282597213</v>
      </c>
    </row>
    <row r="147" spans="1:11" x14ac:dyDescent="0.2">
      <c r="A147" s="5" t="s">
        <v>108</v>
      </c>
      <c r="B147" s="38">
        <f t="shared" ref="B147:H147" si="4">B145/B152*1000</f>
        <v>11579.557932059934</v>
      </c>
      <c r="C147" s="38">
        <f t="shared" si="4"/>
        <v>12634.929964311044</v>
      </c>
      <c r="D147" s="38">
        <f t="shared" si="4"/>
        <v>12453.009982857719</v>
      </c>
      <c r="E147" s="38">
        <f t="shared" si="4"/>
        <v>12485.17055040577</v>
      </c>
      <c r="F147" s="38">
        <f t="shared" si="4"/>
        <v>12265.006594508573</v>
      </c>
      <c r="G147" s="38">
        <f t="shared" si="4"/>
        <v>12300.803863484143</v>
      </c>
      <c r="H147" s="38">
        <f t="shared" si="4"/>
        <v>12172.532364149949</v>
      </c>
      <c r="I147" s="51">
        <f>I145/I152*1000</f>
        <v>11865.581648322692</v>
      </c>
      <c r="J147" s="39">
        <f>J145/J152*1000</f>
        <v>11546.022116192496</v>
      </c>
    </row>
    <row r="148" spans="1:11" x14ac:dyDescent="0.2">
      <c r="A148" s="5" t="s">
        <v>109</v>
      </c>
      <c r="B148" s="38">
        <v>26381251</v>
      </c>
      <c r="C148" s="38">
        <v>27097612</v>
      </c>
      <c r="D148" s="38">
        <v>27580105</v>
      </c>
      <c r="E148" s="38">
        <v>28941216</v>
      </c>
      <c r="F148" s="38">
        <v>21144373</v>
      </c>
      <c r="G148" s="38">
        <v>20849664</v>
      </c>
      <c r="H148" s="38">
        <v>19442882</v>
      </c>
      <c r="I148" s="51">
        <v>19607255</v>
      </c>
      <c r="J148" s="39">
        <v>18158093</v>
      </c>
    </row>
    <row r="149" spans="1:11" x14ac:dyDescent="0.2">
      <c r="A149" s="5" t="s">
        <v>110</v>
      </c>
      <c r="B149" s="38">
        <v>5300</v>
      </c>
      <c r="C149" s="38">
        <v>5200</v>
      </c>
      <c r="D149" s="38">
        <v>5300</v>
      </c>
      <c r="E149" s="38">
        <v>5286</v>
      </c>
      <c r="F149" s="38">
        <v>5335</v>
      </c>
      <c r="G149" s="38">
        <v>5268</v>
      </c>
      <c r="H149" s="38">
        <v>5300</v>
      </c>
      <c r="I149" s="51">
        <v>5300</v>
      </c>
      <c r="J149" s="39">
        <v>5300</v>
      </c>
    </row>
    <row r="150" spans="1:11" x14ac:dyDescent="0.2">
      <c r="A150" s="5" t="s">
        <v>111</v>
      </c>
      <c r="B150" s="38">
        <v>31000</v>
      </c>
      <c r="C150" s="38">
        <v>31200</v>
      </c>
      <c r="D150" s="38">
        <v>31300</v>
      </c>
      <c r="E150" s="38">
        <v>31200</v>
      </c>
      <c r="F150" s="38">
        <v>31300</v>
      </c>
      <c r="G150" s="38">
        <v>31472</v>
      </c>
      <c r="H150" s="38">
        <v>31300</v>
      </c>
      <c r="I150" s="51">
        <v>31900</v>
      </c>
      <c r="J150" s="39">
        <v>31800</v>
      </c>
    </row>
    <row r="151" spans="1:11" x14ac:dyDescent="0.2">
      <c r="A151" s="4" t="s">
        <v>112</v>
      </c>
      <c r="B151" s="26"/>
      <c r="C151" s="26"/>
      <c r="D151" s="26"/>
      <c r="E151" s="38"/>
      <c r="F151" s="38"/>
      <c r="G151" s="38"/>
      <c r="H151" s="38"/>
      <c r="I151" s="51"/>
      <c r="J151" s="39"/>
    </row>
    <row r="152" spans="1:11" x14ac:dyDescent="0.2">
      <c r="A152" s="5" t="s">
        <v>113</v>
      </c>
      <c r="B152" s="38">
        <v>699440</v>
      </c>
      <c r="C152" s="38">
        <v>707782</v>
      </c>
      <c r="D152" s="38">
        <v>714024</v>
      </c>
      <c r="E152" s="38">
        <v>724302</v>
      </c>
      <c r="F152" s="38">
        <v>733944</v>
      </c>
      <c r="G152" s="38">
        <v>745027</v>
      </c>
      <c r="H152" s="38">
        <v>753349</v>
      </c>
      <c r="I152" s="51">
        <v>770371</v>
      </c>
      <c r="J152" s="39">
        <v>781961</v>
      </c>
    </row>
    <row r="153" spans="1:11" x14ac:dyDescent="0.2">
      <c r="A153" s="5" t="s">
        <v>114</v>
      </c>
      <c r="B153" s="38">
        <v>90381</v>
      </c>
      <c r="C153" s="38">
        <v>90688</v>
      </c>
      <c r="D153" s="38">
        <v>91018</v>
      </c>
      <c r="E153" s="38">
        <v>91476</v>
      </c>
      <c r="F153" s="38">
        <v>91663</v>
      </c>
      <c r="G153" s="38">
        <v>92420</v>
      </c>
      <c r="H153" s="38">
        <v>93069</v>
      </c>
      <c r="I153" s="51">
        <v>95320</v>
      </c>
      <c r="J153" s="39">
        <v>96399</v>
      </c>
    </row>
    <row r="154" spans="1:11" x14ac:dyDescent="0.2">
      <c r="A154" s="5" t="s">
        <v>115</v>
      </c>
      <c r="B154" s="38">
        <v>2707</v>
      </c>
      <c r="C154" s="38">
        <v>2721</v>
      </c>
      <c r="D154" s="38">
        <v>2718</v>
      </c>
      <c r="E154" s="38">
        <v>2721</v>
      </c>
      <c r="F154" s="38">
        <v>2692</v>
      </c>
      <c r="G154" s="38">
        <v>2697</v>
      </c>
      <c r="H154" s="38">
        <v>2688</v>
      </c>
      <c r="I154" s="51">
        <v>2669</v>
      </c>
      <c r="J154" s="39">
        <v>2648</v>
      </c>
    </row>
    <row r="155" spans="1:11" x14ac:dyDescent="0.2">
      <c r="A155" s="5" t="s">
        <v>116</v>
      </c>
      <c r="B155" s="38">
        <v>10220</v>
      </c>
      <c r="C155" s="38">
        <v>10181</v>
      </c>
      <c r="D155" s="38">
        <v>10145</v>
      </c>
      <c r="E155" s="38">
        <v>10063</v>
      </c>
      <c r="F155" s="38">
        <v>10056</v>
      </c>
      <c r="G155" s="38">
        <v>10038</v>
      </c>
      <c r="H155" s="38">
        <v>9999</v>
      </c>
      <c r="I155" s="51">
        <v>9510</v>
      </c>
      <c r="J155" s="39">
        <v>9247</v>
      </c>
    </row>
    <row r="156" spans="1:11" x14ac:dyDescent="0.2">
      <c r="A156" s="5" t="s">
        <v>117</v>
      </c>
      <c r="B156" s="38">
        <v>1574</v>
      </c>
      <c r="C156" s="38">
        <v>1615</v>
      </c>
      <c r="D156" s="38">
        <v>1664</v>
      </c>
      <c r="E156" s="38">
        <v>1708</v>
      </c>
      <c r="F156" s="38">
        <v>1761</v>
      </c>
      <c r="G156" s="38">
        <v>1822</v>
      </c>
      <c r="H156" s="38">
        <v>1867</v>
      </c>
      <c r="I156" s="51">
        <v>3458</v>
      </c>
      <c r="J156" s="39">
        <v>3905</v>
      </c>
    </row>
    <row r="157" spans="1:11" x14ac:dyDescent="0.2">
      <c r="A157" s="5" t="s">
        <v>118</v>
      </c>
      <c r="B157" s="38">
        <f>SUM(B152:B156)</f>
        <v>804322</v>
      </c>
      <c r="C157" s="38">
        <f t="shared" ref="C157:I157" si="5">SUM(C152:C156)</f>
        <v>812987</v>
      </c>
      <c r="D157" s="38">
        <f t="shared" si="5"/>
        <v>819569</v>
      </c>
      <c r="E157" s="38">
        <f t="shared" si="5"/>
        <v>830270</v>
      </c>
      <c r="F157" s="38">
        <f t="shared" si="5"/>
        <v>840116</v>
      </c>
      <c r="G157" s="38">
        <f t="shared" si="5"/>
        <v>852004</v>
      </c>
      <c r="H157" s="38">
        <f t="shared" si="5"/>
        <v>860972</v>
      </c>
      <c r="I157" s="51">
        <f t="shared" si="5"/>
        <v>881328</v>
      </c>
      <c r="J157" s="39">
        <f>SUM(J152:J156)</f>
        <v>894160</v>
      </c>
      <c r="K157" s="15"/>
    </row>
    <row r="158" spans="1:11" x14ac:dyDescent="0.2">
      <c r="A158" s="4" t="s">
        <v>119</v>
      </c>
      <c r="B158" s="38"/>
      <c r="C158" s="38"/>
      <c r="D158" s="38"/>
      <c r="E158" s="38"/>
      <c r="F158" s="38"/>
      <c r="G158" s="38"/>
      <c r="I158" s="51"/>
      <c r="J158" s="26"/>
    </row>
    <row r="159" spans="1:11" x14ac:dyDescent="0.2">
      <c r="A159" s="5" t="s">
        <v>120</v>
      </c>
      <c r="B159" s="52">
        <v>1280756693</v>
      </c>
      <c r="C159" s="52">
        <v>1235583591</v>
      </c>
      <c r="D159" s="52">
        <v>1320709629</v>
      </c>
      <c r="E159" s="52">
        <v>1351275902</v>
      </c>
      <c r="F159" s="52">
        <v>1275469050</v>
      </c>
      <c r="G159" s="52">
        <v>1115013534</v>
      </c>
      <c r="H159" s="52">
        <v>1293209011</v>
      </c>
      <c r="I159" s="53">
        <v>2110611102</v>
      </c>
      <c r="J159" s="52">
        <v>1538558061</v>
      </c>
    </row>
    <row r="160" spans="1:11" x14ac:dyDescent="0.2">
      <c r="A160" s="5" t="s">
        <v>121</v>
      </c>
      <c r="B160" s="52">
        <v>319758929</v>
      </c>
      <c r="C160" s="52">
        <v>248812464</v>
      </c>
      <c r="D160" s="52">
        <v>386772789</v>
      </c>
      <c r="E160" s="52">
        <v>326392916</v>
      </c>
      <c r="F160" s="52">
        <v>379638676</v>
      </c>
      <c r="G160" s="52">
        <v>319018254</v>
      </c>
      <c r="H160" s="52">
        <v>145784908</v>
      </c>
      <c r="I160" s="53">
        <v>293807539</v>
      </c>
      <c r="J160" s="52">
        <v>466707413</v>
      </c>
    </row>
    <row r="161" spans="1:10" x14ac:dyDescent="0.2">
      <c r="A161" s="5" t="s">
        <v>122</v>
      </c>
      <c r="B161" s="52">
        <v>62855008</v>
      </c>
      <c r="C161" s="52">
        <v>76550395</v>
      </c>
      <c r="D161" s="52">
        <v>82484614</v>
      </c>
      <c r="E161" s="52">
        <v>91492718</v>
      </c>
      <c r="F161" s="52">
        <v>110818348</v>
      </c>
      <c r="G161" s="52">
        <v>105932303</v>
      </c>
      <c r="H161" s="52">
        <v>105803748</v>
      </c>
      <c r="I161" s="53">
        <v>104849752</v>
      </c>
      <c r="J161" s="52">
        <v>83850087</v>
      </c>
    </row>
    <row r="162" spans="1:10" x14ac:dyDescent="0.2">
      <c r="A162" s="5" t="s">
        <v>123</v>
      </c>
      <c r="B162" s="52">
        <v>5368532</v>
      </c>
      <c r="C162" s="52">
        <v>5608788</v>
      </c>
      <c r="D162" s="52">
        <v>5009811</v>
      </c>
      <c r="E162" s="52">
        <v>6138910</v>
      </c>
      <c r="F162" s="52">
        <v>7541986</v>
      </c>
      <c r="G162" s="52">
        <v>7082856</v>
      </c>
      <c r="H162" s="52">
        <v>5332555</v>
      </c>
      <c r="I162" s="53">
        <v>5135085</v>
      </c>
      <c r="J162" s="52">
        <v>5563916</v>
      </c>
    </row>
    <row r="163" spans="1:10" x14ac:dyDescent="0.2">
      <c r="A163" s="5" t="s">
        <v>124</v>
      </c>
      <c r="B163" s="52">
        <v>91194003</v>
      </c>
      <c r="C163" s="52">
        <v>99679927</v>
      </c>
      <c r="D163" s="52">
        <v>99540734</v>
      </c>
      <c r="E163" s="52">
        <v>116507529</v>
      </c>
      <c r="F163" s="52">
        <v>118208161</v>
      </c>
      <c r="G163" s="52">
        <v>111436845</v>
      </c>
      <c r="H163" s="52">
        <v>120625683</v>
      </c>
      <c r="I163" s="53">
        <v>122098401</v>
      </c>
      <c r="J163" s="52">
        <v>90290536</v>
      </c>
    </row>
    <row r="164" spans="1:10" x14ac:dyDescent="0.2">
      <c r="A164" s="5" t="s">
        <v>125</v>
      </c>
      <c r="B164" s="52">
        <v>49548688</v>
      </c>
      <c r="C164" s="52">
        <v>36137127</v>
      </c>
      <c r="D164" s="52">
        <v>38137811</v>
      </c>
      <c r="E164" s="52">
        <v>39637686</v>
      </c>
      <c r="F164" s="52">
        <v>35288249</v>
      </c>
      <c r="G164" s="52">
        <v>28065969</v>
      </c>
      <c r="H164" s="52">
        <v>29314028</v>
      </c>
      <c r="I164" s="53">
        <v>29441788</v>
      </c>
      <c r="J164" s="52">
        <v>31344179</v>
      </c>
    </row>
    <row r="165" spans="1:10" x14ac:dyDescent="0.2">
      <c r="A165" s="5" t="s">
        <v>126</v>
      </c>
      <c r="B165" s="52">
        <v>161177793</v>
      </c>
      <c r="C165" s="52">
        <v>152284375</v>
      </c>
      <c r="D165" s="52">
        <v>140185443</v>
      </c>
      <c r="E165" s="52">
        <v>148038894</v>
      </c>
      <c r="F165" s="52">
        <v>148810031</v>
      </c>
      <c r="G165" s="52">
        <v>135237346</v>
      </c>
      <c r="H165" s="52">
        <v>157563462</v>
      </c>
      <c r="I165" s="53">
        <v>151415843</v>
      </c>
      <c r="J165" s="52">
        <v>119298435</v>
      </c>
    </row>
    <row r="166" spans="1:10" x14ac:dyDescent="0.2">
      <c r="A166" s="5" t="s">
        <v>127</v>
      </c>
      <c r="B166" s="52">
        <v>114139011</v>
      </c>
      <c r="C166" s="52">
        <v>114227649</v>
      </c>
      <c r="D166" s="52">
        <v>108015074</v>
      </c>
      <c r="E166" s="52">
        <v>113240194</v>
      </c>
      <c r="F166" s="52">
        <v>116655265</v>
      </c>
      <c r="G166" s="52">
        <v>105838874</v>
      </c>
      <c r="H166" s="52">
        <v>124554023</v>
      </c>
      <c r="I166" s="53">
        <v>120935936</v>
      </c>
      <c r="J166" s="52">
        <v>107862122</v>
      </c>
    </row>
    <row r="167" spans="1:10" x14ac:dyDescent="0.2">
      <c r="A167" s="5" t="s">
        <v>128</v>
      </c>
      <c r="B167" s="52">
        <v>1650900747</v>
      </c>
      <c r="C167" s="52">
        <v>1605844203</v>
      </c>
      <c r="D167" s="52">
        <v>1686157941</v>
      </c>
      <c r="E167" s="52">
        <v>1753091639</v>
      </c>
      <c r="F167" s="52">
        <v>1696135825</v>
      </c>
      <c r="G167" s="52">
        <v>1502768853</v>
      </c>
      <c r="H167" s="52">
        <v>1711848487</v>
      </c>
      <c r="I167" s="53">
        <v>2523551971</v>
      </c>
      <c r="J167" s="52">
        <v>1868905214</v>
      </c>
    </row>
    <row r="168" spans="1:10" x14ac:dyDescent="0.2">
      <c r="A168" s="5" t="s">
        <v>129</v>
      </c>
      <c r="B168" s="52">
        <v>713192739</v>
      </c>
      <c r="C168" s="52">
        <v>705217404</v>
      </c>
      <c r="D168" s="52">
        <v>675958347</v>
      </c>
      <c r="E168" s="52">
        <v>706439779</v>
      </c>
      <c r="F168" s="52">
        <v>730626696</v>
      </c>
      <c r="G168" s="52">
        <v>721352158</v>
      </c>
      <c r="H168" s="52">
        <v>695762411</v>
      </c>
      <c r="I168" s="53">
        <v>682297992</v>
      </c>
      <c r="J168" s="52">
        <v>586427766</v>
      </c>
    </row>
    <row r="169" spans="1:10" x14ac:dyDescent="0.2">
      <c r="A169" s="4" t="s">
        <v>130</v>
      </c>
      <c r="B169" s="26"/>
      <c r="C169" s="26"/>
      <c r="D169" s="26"/>
      <c r="E169" s="26"/>
      <c r="F169" s="26"/>
      <c r="G169" s="26"/>
      <c r="H169" s="26"/>
      <c r="I169" s="27"/>
      <c r="J169" s="26"/>
    </row>
    <row r="170" spans="1:10" x14ac:dyDescent="0.2">
      <c r="A170" s="5" t="s">
        <v>131</v>
      </c>
      <c r="B170" s="47">
        <v>49.25</v>
      </c>
      <c r="C170" s="47">
        <v>46.72</v>
      </c>
      <c r="D170" s="47">
        <v>50.87</v>
      </c>
      <c r="E170" s="47">
        <v>51.18</v>
      </c>
      <c r="F170" s="47">
        <v>53.19</v>
      </c>
      <c r="G170" s="47">
        <v>49.23</v>
      </c>
      <c r="H170" s="47">
        <v>54.53871352050264</v>
      </c>
      <c r="I170" s="54">
        <v>78.912933668220404</v>
      </c>
      <c r="J170" s="46">
        <v>61.85</v>
      </c>
    </row>
    <row r="171" spans="1:10" x14ac:dyDescent="0.2">
      <c r="A171" s="5" t="s">
        <v>132</v>
      </c>
      <c r="B171" s="47">
        <v>21.28</v>
      </c>
      <c r="C171" s="47">
        <v>20.52</v>
      </c>
      <c r="D171" s="47">
        <v>20.39</v>
      </c>
      <c r="E171" s="47">
        <v>20.62</v>
      </c>
      <c r="F171" s="47">
        <v>22.91</v>
      </c>
      <c r="G171" s="46">
        <v>23.63</v>
      </c>
      <c r="H171" s="46">
        <v>22.166673686386364</v>
      </c>
      <c r="I171" s="55">
        <v>21.335853908853764</v>
      </c>
      <c r="J171" s="46">
        <v>19.41</v>
      </c>
    </row>
    <row r="172" spans="1:10" x14ac:dyDescent="0.2">
      <c r="A172" s="5" t="s">
        <v>133</v>
      </c>
      <c r="B172" s="47">
        <v>2052.54</v>
      </c>
      <c r="C172" s="47">
        <v>1975.24</v>
      </c>
      <c r="D172" s="47">
        <v>2057.37</v>
      </c>
      <c r="E172" s="47">
        <v>2111.4699999999998</v>
      </c>
      <c r="F172" s="47">
        <v>2018.93</v>
      </c>
      <c r="G172" s="46">
        <v>1763.8</v>
      </c>
      <c r="H172" s="46">
        <v>1988.2742841811348</v>
      </c>
      <c r="I172" s="55">
        <v>2863.351636394169</v>
      </c>
      <c r="J172" s="46">
        <v>2090.12</v>
      </c>
    </row>
    <row r="173" spans="1:10" x14ac:dyDescent="0.2">
      <c r="A173" s="5" t="s">
        <v>134</v>
      </c>
      <c r="B173" s="47">
        <v>886.7</v>
      </c>
      <c r="C173" s="47">
        <v>867.44</v>
      </c>
      <c r="D173" s="47">
        <v>824.77</v>
      </c>
      <c r="E173" s="47">
        <v>850.86</v>
      </c>
      <c r="F173" s="47">
        <v>869.67</v>
      </c>
      <c r="G173" s="46">
        <v>846.65</v>
      </c>
      <c r="H173" s="46">
        <v>808.11270401360321</v>
      </c>
      <c r="I173" s="55">
        <v>774.17033385981154</v>
      </c>
      <c r="J173" s="46">
        <v>655.84</v>
      </c>
    </row>
    <row r="174" spans="1:10" x14ac:dyDescent="0.2">
      <c r="A174" s="5" t="s">
        <v>135</v>
      </c>
      <c r="B174" s="47">
        <v>10.23</v>
      </c>
      <c r="C174" s="47">
        <v>9.75</v>
      </c>
      <c r="D174" s="47">
        <v>9.3699999999999992</v>
      </c>
      <c r="E174" s="47">
        <v>8.89</v>
      </c>
      <c r="F174" s="47">
        <v>9.7200000000000006</v>
      </c>
      <c r="G174" s="46">
        <v>10.93</v>
      </c>
      <c r="H174" s="46">
        <v>8.8290105559592522</v>
      </c>
      <c r="I174" s="55">
        <v>8.422953449989274</v>
      </c>
      <c r="J174" s="46">
        <v>8.4700000000000006</v>
      </c>
    </row>
    <row r="175" spans="1:10" x14ac:dyDescent="0.2">
      <c r="A175" s="5" t="s">
        <v>136</v>
      </c>
      <c r="B175" s="47">
        <v>13.08</v>
      </c>
      <c r="C175" s="47">
        <v>12.36</v>
      </c>
      <c r="D175" s="47">
        <v>11.26</v>
      </c>
      <c r="E175" s="47">
        <v>10.53</v>
      </c>
      <c r="F175" s="47">
        <v>14.66</v>
      </c>
      <c r="G175" s="46">
        <v>16</v>
      </c>
      <c r="H175" s="46">
        <v>14.25</v>
      </c>
      <c r="I175" s="55">
        <v>13.737625333071865</v>
      </c>
      <c r="J175" s="46">
        <v>14.1</v>
      </c>
    </row>
    <row r="176" spans="1:10" x14ac:dyDescent="0.2">
      <c r="A176" s="5" t="s">
        <v>137</v>
      </c>
      <c r="B176" s="47">
        <v>1.88</v>
      </c>
      <c r="C176" s="47">
        <v>2.23</v>
      </c>
      <c r="D176" s="47">
        <v>2.4900000000000002</v>
      </c>
      <c r="E176" s="47">
        <v>2.67</v>
      </c>
      <c r="F176" s="47">
        <v>3.48</v>
      </c>
      <c r="G176" s="46">
        <v>3.47</v>
      </c>
      <c r="H176" s="46">
        <v>3.3708592468250691</v>
      </c>
      <c r="I176" s="55">
        <v>3.2787125526987451</v>
      </c>
      <c r="J176" s="46">
        <v>2.77</v>
      </c>
    </row>
    <row r="177" spans="1:16" x14ac:dyDescent="0.2">
      <c r="A177" s="5" t="s">
        <v>138</v>
      </c>
      <c r="B177" s="52">
        <v>11859.44</v>
      </c>
      <c r="C177" s="52">
        <v>14721.23</v>
      </c>
      <c r="D177" s="52">
        <v>15563.13</v>
      </c>
      <c r="E177" s="52">
        <v>17308.5</v>
      </c>
      <c r="F177" s="52">
        <v>20771.95</v>
      </c>
      <c r="G177" s="46">
        <v>19987</v>
      </c>
      <c r="H177" s="46">
        <v>19962.971320754717</v>
      </c>
      <c r="I177" s="55">
        <v>19782.972075471698</v>
      </c>
      <c r="J177" s="56">
        <v>15821</v>
      </c>
    </row>
    <row r="178" spans="1:16" x14ac:dyDescent="0.2">
      <c r="A178" s="5" t="s">
        <v>139</v>
      </c>
      <c r="B178" s="47">
        <v>2.72</v>
      </c>
      <c r="C178" s="47">
        <v>2.9</v>
      </c>
      <c r="D178" s="47">
        <v>3</v>
      </c>
      <c r="E178" s="47">
        <v>3.4</v>
      </c>
      <c r="F178" s="47">
        <v>3.71</v>
      </c>
      <c r="G178" s="46">
        <v>3.65</v>
      </c>
      <c r="H178" s="46">
        <v>3.84</v>
      </c>
      <c r="I178" s="55">
        <v>3.8180878102901472</v>
      </c>
      <c r="J178" s="46">
        <v>2.99</v>
      </c>
    </row>
    <row r="179" spans="1:16" x14ac:dyDescent="0.2">
      <c r="A179" s="5" t="s">
        <v>140</v>
      </c>
      <c r="B179" s="52">
        <v>2935</v>
      </c>
      <c r="C179" s="52">
        <v>3195</v>
      </c>
      <c r="D179" s="52">
        <v>3183</v>
      </c>
      <c r="E179" s="52">
        <v>3730</v>
      </c>
      <c r="F179" s="52">
        <v>3780</v>
      </c>
      <c r="G179" s="56">
        <v>3541</v>
      </c>
      <c r="H179" s="56">
        <v>3854</v>
      </c>
      <c r="I179" s="57">
        <v>3827.536081504702</v>
      </c>
      <c r="J179" s="56">
        <v>2839</v>
      </c>
    </row>
    <row r="180" spans="1:16" x14ac:dyDescent="0.2">
      <c r="A180" s="5" t="s">
        <v>141</v>
      </c>
      <c r="B180" s="47">
        <v>1.48</v>
      </c>
      <c r="C180" s="47">
        <v>1.05</v>
      </c>
      <c r="D180" s="47">
        <v>1.1499999999999999</v>
      </c>
      <c r="E180" s="47">
        <v>1.1599999999999999</v>
      </c>
      <c r="F180" s="47">
        <v>1.1100000000000001</v>
      </c>
      <c r="G180" s="46">
        <v>0.92</v>
      </c>
      <c r="H180" s="46">
        <v>0.93393158761718897</v>
      </c>
      <c r="I180" s="55">
        <v>0.92066178553760691</v>
      </c>
      <c r="J180" s="46">
        <v>1.04</v>
      </c>
    </row>
    <row r="181" spans="1:16" x14ac:dyDescent="0.2">
      <c r="A181" s="5" t="s">
        <v>142</v>
      </c>
      <c r="B181" s="47">
        <v>61.6</v>
      </c>
      <c r="C181" s="47">
        <v>44.45</v>
      </c>
      <c r="D181" s="47">
        <v>46.53</v>
      </c>
      <c r="E181" s="47">
        <v>47.74</v>
      </c>
      <c r="F181" s="47">
        <v>42</v>
      </c>
      <c r="G181" s="46">
        <v>32.94</v>
      </c>
      <c r="H181" s="46">
        <v>34.047597366697175</v>
      </c>
      <c r="I181" s="55">
        <v>33.406164333823504</v>
      </c>
      <c r="J181" s="46">
        <v>35.049999999999997</v>
      </c>
    </row>
    <row r="182" spans="1:16" x14ac:dyDescent="0.2">
      <c r="A182" s="5" t="s">
        <v>143</v>
      </c>
      <c r="B182" s="47">
        <v>4.8099999999999996</v>
      </c>
      <c r="C182" s="47">
        <v>4.43</v>
      </c>
      <c r="D182" s="47">
        <v>4.2300000000000004</v>
      </c>
      <c r="E182" s="47">
        <v>4.32</v>
      </c>
      <c r="F182" s="47">
        <v>4.67</v>
      </c>
      <c r="G182" s="46">
        <v>4.43</v>
      </c>
      <c r="H182" s="46">
        <v>5.0199999999999996</v>
      </c>
      <c r="I182" s="55">
        <v>4.7348612242932377</v>
      </c>
      <c r="J182" s="46">
        <v>3.95</v>
      </c>
    </row>
    <row r="183" spans="1:16" x14ac:dyDescent="0.2">
      <c r="A183" s="5" t="s">
        <v>144</v>
      </c>
      <c r="B183" s="47">
        <v>3.41</v>
      </c>
      <c r="C183" s="47">
        <v>3.32</v>
      </c>
      <c r="D183" s="47">
        <v>3.26</v>
      </c>
      <c r="E183" s="47">
        <v>3.31</v>
      </c>
      <c r="F183" s="47">
        <v>3.66</v>
      </c>
      <c r="G183" s="46">
        <v>3.47</v>
      </c>
      <c r="H183" s="46">
        <v>3.97</v>
      </c>
      <c r="I183" s="55">
        <v>3.7817368555680706</v>
      </c>
      <c r="J183" s="46">
        <v>3.57</v>
      </c>
    </row>
    <row r="184" spans="1:16" x14ac:dyDescent="0.2">
      <c r="A184" s="5" t="s">
        <v>145</v>
      </c>
      <c r="B184" s="47">
        <v>200.39</v>
      </c>
      <c r="C184" s="47">
        <v>187.31</v>
      </c>
      <c r="D184" s="47">
        <v>171.05</v>
      </c>
      <c r="E184" s="47">
        <v>178.3</v>
      </c>
      <c r="F184" s="47">
        <v>177.13</v>
      </c>
      <c r="G184" s="46">
        <v>158.72999999999999</v>
      </c>
      <c r="H184" s="46">
        <v>183.00648801587045</v>
      </c>
      <c r="I184" s="55">
        <v>171.8041898135541</v>
      </c>
      <c r="J184" s="46">
        <v>133.41999999999999</v>
      </c>
    </row>
    <row r="185" spans="1:16" x14ac:dyDescent="0.2">
      <c r="A185" s="5" t="s">
        <v>146</v>
      </c>
      <c r="B185" s="47">
        <v>141.91</v>
      </c>
      <c r="C185" s="47">
        <v>140.5</v>
      </c>
      <c r="D185" s="47">
        <v>131.79</v>
      </c>
      <c r="E185" s="47">
        <v>136.38999999999999</v>
      </c>
      <c r="F185" s="47">
        <v>138.86000000000001</v>
      </c>
      <c r="G185" s="46">
        <v>124.22</v>
      </c>
      <c r="H185" s="46">
        <v>144.66675222887619</v>
      </c>
      <c r="I185" s="55">
        <v>137.22012236080099</v>
      </c>
      <c r="J185" s="46">
        <v>120.63</v>
      </c>
    </row>
    <row r="186" spans="1:16" x14ac:dyDescent="0.2">
      <c r="A186" s="4" t="s">
        <v>147</v>
      </c>
      <c r="B186" s="26"/>
      <c r="C186" s="26"/>
      <c r="D186" s="26"/>
      <c r="E186" s="26"/>
      <c r="F186" s="26"/>
      <c r="J186" s="26"/>
    </row>
    <row r="187" spans="1:16" x14ac:dyDescent="0.2">
      <c r="A187" s="5" t="s">
        <v>148</v>
      </c>
      <c r="B187" s="36">
        <v>5.5</v>
      </c>
      <c r="C187" s="36">
        <v>5.3879193279999997</v>
      </c>
      <c r="D187" s="36">
        <v>5.4659762619999999</v>
      </c>
      <c r="E187" s="36">
        <v>5.5223772799999997</v>
      </c>
      <c r="F187" s="36">
        <v>5.4146622960000004</v>
      </c>
      <c r="G187" s="58">
        <v>5.3158131060000002</v>
      </c>
      <c r="H187" s="58">
        <v>5.1780668439499999</v>
      </c>
      <c r="I187" s="59">
        <v>4.9687383020000002</v>
      </c>
      <c r="J187" s="36">
        <v>4.8</v>
      </c>
      <c r="K187" s="9"/>
      <c r="L187" s="9"/>
      <c r="M187" s="9"/>
      <c r="N187" s="9"/>
      <c r="O187" s="9"/>
      <c r="P187" s="10"/>
    </row>
    <row r="188" spans="1:16" x14ac:dyDescent="0.2">
      <c r="A188" s="5" t="s">
        <v>149</v>
      </c>
      <c r="B188" s="36">
        <v>0.9</v>
      </c>
      <c r="C188" s="36">
        <v>0.96108000100000002</v>
      </c>
      <c r="D188" s="36">
        <v>1.080519842</v>
      </c>
      <c r="E188" s="36">
        <v>1.2132293460000001</v>
      </c>
      <c r="F188" s="36">
        <v>1.342402455</v>
      </c>
      <c r="G188" s="58">
        <v>1.4472826009999999</v>
      </c>
      <c r="H188" s="58">
        <v>1.5544274520000001</v>
      </c>
      <c r="I188" s="59">
        <v>1.763203326</v>
      </c>
      <c r="J188" s="36">
        <v>1.9</v>
      </c>
      <c r="K188" s="9"/>
      <c r="L188" s="9"/>
      <c r="M188" s="9"/>
      <c r="N188" s="9"/>
      <c r="O188" s="9"/>
      <c r="P188" s="10"/>
    </row>
    <row r="189" spans="1:16" x14ac:dyDescent="0.2">
      <c r="A189" s="5" t="s">
        <v>150</v>
      </c>
      <c r="B189" s="36">
        <v>1.5</v>
      </c>
      <c r="C189" s="36">
        <v>1.6300831769999999</v>
      </c>
      <c r="D189" s="36">
        <v>1.8148839830000001</v>
      </c>
      <c r="E189" s="36">
        <v>2.028314478</v>
      </c>
      <c r="F189" s="36">
        <v>2.356676341</v>
      </c>
      <c r="G189" s="58">
        <v>2.6154885000000001</v>
      </c>
      <c r="H189" s="58">
        <v>2.90009995</v>
      </c>
      <c r="I189" s="59">
        <v>3.23593625</v>
      </c>
      <c r="J189" s="36">
        <v>3.6</v>
      </c>
      <c r="K189" s="9"/>
      <c r="L189" s="9"/>
      <c r="M189" s="9"/>
      <c r="N189" s="9"/>
      <c r="O189" s="9"/>
      <c r="P189" s="10"/>
    </row>
    <row r="190" spans="1:16" x14ac:dyDescent="0.2">
      <c r="A190" s="5" t="s">
        <v>151</v>
      </c>
      <c r="B190" s="36">
        <v>0.2</v>
      </c>
      <c r="C190" s="36">
        <v>0.23323116699999999</v>
      </c>
      <c r="D190" s="36">
        <v>0.31016445199999998</v>
      </c>
      <c r="E190" s="36">
        <v>0.32131675300000001</v>
      </c>
      <c r="F190" s="36">
        <v>0.37768754900000001</v>
      </c>
      <c r="G190" s="58">
        <v>0.42124232499999997</v>
      </c>
      <c r="H190" s="58">
        <v>0.45506683037000001</v>
      </c>
      <c r="I190" s="59">
        <v>0.59380955499999999</v>
      </c>
      <c r="J190" s="36">
        <v>0.5</v>
      </c>
      <c r="K190" s="9"/>
      <c r="L190" s="9"/>
      <c r="M190" s="9"/>
      <c r="N190" s="9"/>
      <c r="O190" s="9"/>
      <c r="P190" s="10"/>
    </row>
    <row r="191" spans="1:16" x14ac:dyDescent="0.2">
      <c r="A191" s="5" t="s">
        <v>152</v>
      </c>
      <c r="B191" s="36">
        <f>SUM(B187:B190)</f>
        <v>8.1</v>
      </c>
      <c r="C191" s="36">
        <v>8.2123136729999988</v>
      </c>
      <c r="D191" s="36">
        <v>8.671544539000001</v>
      </c>
      <c r="E191" s="36">
        <v>9.0852378569999992</v>
      </c>
      <c r="F191" s="36">
        <v>9.4914286410000024</v>
      </c>
      <c r="G191" s="36">
        <v>9.7998265319999991</v>
      </c>
      <c r="H191" s="36">
        <v>10.08766107632</v>
      </c>
      <c r="I191" s="60">
        <v>10.561687432999999</v>
      </c>
      <c r="J191" s="36">
        <v>10.7</v>
      </c>
      <c r="K191" s="9"/>
      <c r="L191" s="9"/>
      <c r="M191" s="9"/>
      <c r="N191" s="9"/>
      <c r="O191" s="9"/>
      <c r="P191" s="10"/>
    </row>
    <row r="193" spans="1:11" x14ac:dyDescent="0.2">
      <c r="B193" s="6">
        <v>2015</v>
      </c>
      <c r="C193" s="6">
        <v>2016</v>
      </c>
      <c r="D193" s="6">
        <v>2017</v>
      </c>
      <c r="E193" s="6">
        <v>2018</v>
      </c>
      <c r="F193" s="6">
        <v>2019</v>
      </c>
      <c r="G193" s="6">
        <v>2020</v>
      </c>
      <c r="H193" s="6">
        <v>2021</v>
      </c>
      <c r="I193" s="6">
        <v>2022</v>
      </c>
      <c r="J193" s="3">
        <v>2023</v>
      </c>
    </row>
    <row r="194" spans="1:11" x14ac:dyDescent="0.2">
      <c r="A194" s="1" t="s">
        <v>153</v>
      </c>
      <c r="B194" s="6"/>
      <c r="C194" s="6"/>
      <c r="D194" s="6"/>
      <c r="E194" s="6"/>
      <c r="F194" s="6"/>
      <c r="G194" s="6"/>
      <c r="H194" s="6"/>
      <c r="I194" s="6"/>
      <c r="J194" s="61"/>
    </row>
    <row r="195" spans="1:11" ht="14.65" customHeight="1" x14ac:dyDescent="0.2">
      <c r="A195" s="4" t="s">
        <v>154</v>
      </c>
      <c r="B195" s="26"/>
      <c r="C195" s="26"/>
      <c r="D195" s="26"/>
      <c r="E195" s="26"/>
      <c r="F195" s="26"/>
      <c r="G195" s="26"/>
      <c r="H195" s="26"/>
      <c r="I195" s="26"/>
      <c r="J195" s="14"/>
    </row>
    <row r="196" spans="1:11" x14ac:dyDescent="0.2">
      <c r="A196" s="5" t="s">
        <v>155</v>
      </c>
      <c r="B196" s="28">
        <v>8.3799999999999999E-2</v>
      </c>
      <c r="C196" s="28">
        <v>7.9000000000000001E-2</v>
      </c>
      <c r="D196" s="28">
        <v>6.7699999999999996E-2</v>
      </c>
      <c r="E196" s="28">
        <v>9.1999999999999998E-2</v>
      </c>
      <c r="F196" s="28">
        <v>6.5699999999999995E-2</v>
      </c>
      <c r="G196" s="28">
        <v>5.5899999999999998E-2</v>
      </c>
      <c r="H196" s="28">
        <v>8.5000000000000006E-2</v>
      </c>
      <c r="I196" s="28">
        <v>8.9499999999999996E-2</v>
      </c>
      <c r="J196" s="30">
        <v>6.5699999999999995E-2</v>
      </c>
      <c r="K196" s="11"/>
    </row>
    <row r="197" spans="1:11" x14ac:dyDescent="0.2">
      <c r="A197" s="5" t="s">
        <v>156</v>
      </c>
      <c r="B197" s="28">
        <v>6.6900000000000001E-2</v>
      </c>
      <c r="C197" s="28">
        <v>0.1032</v>
      </c>
      <c r="D197" s="28">
        <v>7.5399999999999995E-2</v>
      </c>
      <c r="E197" s="28">
        <v>5.9299999999999999E-2</v>
      </c>
      <c r="F197" s="28">
        <v>0.1105</v>
      </c>
      <c r="G197" s="28">
        <v>5.3499999999999999E-2</v>
      </c>
      <c r="H197" s="28">
        <v>8.2500000000000004E-2</v>
      </c>
      <c r="I197" s="28">
        <v>0.1076</v>
      </c>
      <c r="J197" s="30">
        <v>8.72E-2</v>
      </c>
      <c r="K197" s="11"/>
    </row>
    <row r="198" spans="1:11" x14ac:dyDescent="0.2">
      <c r="A198" s="5" t="s">
        <v>157</v>
      </c>
      <c r="B198" s="28">
        <v>6.5500000000000003E-2</v>
      </c>
      <c r="C198" s="28">
        <v>9.1899999999999996E-2</v>
      </c>
      <c r="D198" s="28">
        <v>6.4899999999999999E-2</v>
      </c>
      <c r="E198" s="28">
        <v>5.8799999999999998E-2</v>
      </c>
      <c r="F198" s="28">
        <v>0.11940000000000001</v>
      </c>
      <c r="G198" s="28">
        <v>5.79E-2</v>
      </c>
      <c r="H198" s="28">
        <v>7.8200000000000006E-2</v>
      </c>
      <c r="I198" s="28">
        <v>9.2700000000000005E-2</v>
      </c>
      <c r="J198" s="30">
        <v>7.4399999999999994E-2</v>
      </c>
      <c r="K198" s="11"/>
    </row>
    <row r="199" spans="1:11" x14ac:dyDescent="0.2">
      <c r="A199" s="4" t="s">
        <v>158</v>
      </c>
      <c r="B199" s="26"/>
      <c r="C199" s="26"/>
      <c r="D199" s="26"/>
      <c r="E199" s="26"/>
      <c r="F199" s="26"/>
      <c r="G199" s="26"/>
      <c r="H199" s="26"/>
      <c r="I199" s="26"/>
      <c r="J199" s="30"/>
      <c r="K199" s="11"/>
    </row>
    <row r="200" spans="1:11" x14ac:dyDescent="0.2">
      <c r="A200" s="5" t="s">
        <v>159</v>
      </c>
      <c r="B200" s="42">
        <v>0.315</v>
      </c>
      <c r="C200" s="42">
        <v>0.308</v>
      </c>
      <c r="D200" s="42">
        <v>0.32500000000000001</v>
      </c>
      <c r="E200" s="42">
        <v>0.33</v>
      </c>
      <c r="F200" s="42">
        <v>0.32700000000000001</v>
      </c>
      <c r="G200" s="42">
        <v>0.314</v>
      </c>
      <c r="H200" s="42">
        <v>0.29899999999999999</v>
      </c>
      <c r="I200" s="42">
        <v>0.32729999999999998</v>
      </c>
      <c r="J200" s="43">
        <v>0.317</v>
      </c>
      <c r="K200" s="11"/>
    </row>
    <row r="201" spans="1:11" x14ac:dyDescent="0.2">
      <c r="A201" s="5" t="s">
        <v>160</v>
      </c>
      <c r="B201" s="42">
        <v>0.42699999999999999</v>
      </c>
      <c r="C201" s="42">
        <v>0.44600000000000001</v>
      </c>
      <c r="D201" s="42">
        <v>0.44</v>
      </c>
      <c r="E201" s="42">
        <v>0.46</v>
      </c>
      <c r="F201" s="42">
        <v>0.47099999999999997</v>
      </c>
      <c r="G201" s="42">
        <v>0.47499999999999998</v>
      </c>
      <c r="H201" s="42">
        <v>0.48599999999999999</v>
      </c>
      <c r="I201" s="42">
        <v>0.47899999999999998</v>
      </c>
      <c r="J201" s="43">
        <v>0.48</v>
      </c>
      <c r="K201" s="11"/>
    </row>
    <row r="202" spans="1:11" x14ac:dyDescent="0.2">
      <c r="A202" s="5" t="s">
        <v>161</v>
      </c>
      <c r="B202" s="42">
        <v>0.25800000000000001</v>
      </c>
      <c r="C202" s="42">
        <v>0.245</v>
      </c>
      <c r="D202" s="42">
        <v>0.23499999999999999</v>
      </c>
      <c r="E202" s="42">
        <v>0.21</v>
      </c>
      <c r="F202" s="42">
        <v>0.20300000000000001</v>
      </c>
      <c r="G202" s="42">
        <v>0.21099999999999999</v>
      </c>
      <c r="H202" s="42">
        <v>0.216</v>
      </c>
      <c r="I202" s="42">
        <v>0.19370000000000001</v>
      </c>
      <c r="J202" s="43">
        <v>0.20300000000000001</v>
      </c>
      <c r="K202" s="11"/>
    </row>
    <row r="203" spans="1:11" x14ac:dyDescent="0.2">
      <c r="A203" s="5" t="s">
        <v>162</v>
      </c>
      <c r="B203" s="42">
        <v>0.19040000000000001</v>
      </c>
      <c r="C203" s="42">
        <v>0.1915</v>
      </c>
      <c r="D203" s="42">
        <v>0.2059</v>
      </c>
      <c r="E203" s="42">
        <v>0.21629999999999999</v>
      </c>
      <c r="F203" s="42">
        <v>0.2238</v>
      </c>
      <c r="G203" s="42">
        <v>0.2074</v>
      </c>
      <c r="H203" s="42">
        <v>0.20599999999999999</v>
      </c>
      <c r="I203" s="42">
        <v>0.21579999999999999</v>
      </c>
      <c r="J203" s="43">
        <v>0.21199999999999999</v>
      </c>
      <c r="K203" s="11"/>
    </row>
    <row r="204" spans="1:11" x14ac:dyDescent="0.2">
      <c r="A204" s="5" t="s">
        <v>163</v>
      </c>
      <c r="B204" s="42">
        <v>0.43709999999999999</v>
      </c>
      <c r="C204" s="42">
        <v>0.43830000000000002</v>
      </c>
      <c r="D204" s="42">
        <v>0.42749999999999999</v>
      </c>
      <c r="E204" s="42">
        <v>0.43059999999999998</v>
      </c>
      <c r="F204" s="42">
        <v>0.43480000000000002</v>
      </c>
      <c r="G204" s="42">
        <v>0.43230000000000002</v>
      </c>
      <c r="H204" s="42">
        <v>0.44</v>
      </c>
      <c r="I204" s="42">
        <v>0.4446</v>
      </c>
      <c r="J204" s="43">
        <v>0.44800000000000001</v>
      </c>
      <c r="K204" s="11"/>
    </row>
    <row r="205" spans="1:11" x14ac:dyDescent="0.2">
      <c r="A205" s="5" t="s">
        <v>164</v>
      </c>
      <c r="B205" s="42">
        <v>0.3725</v>
      </c>
      <c r="C205" s="42">
        <v>0.37019999999999997</v>
      </c>
      <c r="D205" s="42">
        <v>0.36659999999999998</v>
      </c>
      <c r="E205" s="42">
        <v>0.35310000000000002</v>
      </c>
      <c r="F205" s="42">
        <v>0.34139999999999998</v>
      </c>
      <c r="G205" s="42">
        <v>0.36030000000000001</v>
      </c>
      <c r="H205" s="42">
        <v>0.35399999999999998</v>
      </c>
      <c r="I205" s="42">
        <v>0.33960000000000001</v>
      </c>
      <c r="J205" s="43">
        <v>0.34</v>
      </c>
      <c r="K205" s="11"/>
    </row>
    <row r="206" spans="1:11" x14ac:dyDescent="0.2">
      <c r="A206" s="5" t="s">
        <v>165</v>
      </c>
      <c r="B206" s="42">
        <v>0.2273</v>
      </c>
      <c r="C206" s="42">
        <v>0.23680000000000001</v>
      </c>
      <c r="D206" s="42">
        <v>0.24229999999999999</v>
      </c>
      <c r="E206" s="42">
        <v>0.25469999999999998</v>
      </c>
      <c r="F206" s="42">
        <v>0.26440000000000002</v>
      </c>
      <c r="G206" s="42">
        <v>0.24740000000000001</v>
      </c>
      <c r="H206" s="42">
        <v>0.24709999999999999</v>
      </c>
      <c r="I206" s="42">
        <v>0.2611</v>
      </c>
      <c r="J206" s="43">
        <v>0.25600000000000001</v>
      </c>
      <c r="K206" s="11"/>
    </row>
    <row r="207" spans="1:11" x14ac:dyDescent="0.2">
      <c r="A207" s="5" t="s">
        <v>166</v>
      </c>
      <c r="B207" s="42">
        <v>0.41839999999999999</v>
      </c>
      <c r="C207" s="42">
        <v>0.42570000000000002</v>
      </c>
      <c r="D207" s="42">
        <v>0.41860000000000003</v>
      </c>
      <c r="E207" s="42">
        <v>0.41439999999999999</v>
      </c>
      <c r="F207" s="42">
        <v>0.42809999999999998</v>
      </c>
      <c r="G207" s="42">
        <v>0.43409999999999999</v>
      </c>
      <c r="H207" s="42">
        <v>0.44109999999999999</v>
      </c>
      <c r="I207" s="42">
        <f>44.45%</f>
        <v>0.44450000000000001</v>
      </c>
      <c r="J207" s="43">
        <v>0.45</v>
      </c>
      <c r="K207" s="11"/>
    </row>
    <row r="208" spans="1:11" x14ac:dyDescent="0.2">
      <c r="A208" s="5" t="s">
        <v>167</v>
      </c>
      <c r="B208" s="42">
        <v>0.35420000000000001</v>
      </c>
      <c r="C208" s="42">
        <v>0.33750000000000002</v>
      </c>
      <c r="D208" s="42">
        <v>0.33910000000000001</v>
      </c>
      <c r="E208" s="42">
        <v>0.33090000000000003</v>
      </c>
      <c r="F208" s="42">
        <f>30.75%</f>
        <v>0.3075</v>
      </c>
      <c r="G208" s="42">
        <v>0.31850000000000001</v>
      </c>
      <c r="H208" s="42">
        <v>0.31180000000000002</v>
      </c>
      <c r="I208" s="42">
        <v>0.2944</v>
      </c>
      <c r="J208" s="43">
        <v>0.29399999999999998</v>
      </c>
      <c r="K208" s="11"/>
    </row>
    <row r="209" spans="1:11" x14ac:dyDescent="0.2">
      <c r="A209" s="4" t="s">
        <v>168</v>
      </c>
      <c r="B209" s="42"/>
      <c r="C209" s="42"/>
      <c r="D209" s="42"/>
      <c r="E209" s="42"/>
      <c r="F209" s="42"/>
      <c r="G209" s="42"/>
      <c r="H209" s="42"/>
      <c r="I209" s="42"/>
      <c r="J209" s="30"/>
      <c r="K209" s="11"/>
    </row>
    <row r="210" spans="1:11" x14ac:dyDescent="0.2">
      <c r="A210" s="5" t="s">
        <v>155</v>
      </c>
      <c r="B210" s="42">
        <v>0.1031</v>
      </c>
      <c r="C210" s="42">
        <v>0.1003</v>
      </c>
      <c r="D210" s="42">
        <v>0.1123</v>
      </c>
      <c r="E210" s="42">
        <v>0.11310000000000001</v>
      </c>
      <c r="F210" s="42">
        <v>0.11020000000000001</v>
      </c>
      <c r="G210" s="42">
        <v>0.105</v>
      </c>
      <c r="H210" s="42">
        <v>0.113</v>
      </c>
      <c r="I210" s="42">
        <v>0.11</v>
      </c>
      <c r="J210" s="43">
        <v>0.112</v>
      </c>
      <c r="K210" s="11"/>
    </row>
    <row r="211" spans="1:11" x14ac:dyDescent="0.2">
      <c r="A211" s="5" t="s">
        <v>156</v>
      </c>
      <c r="B211" s="42">
        <v>0.34610000000000002</v>
      </c>
      <c r="C211" s="42">
        <v>0.34499999999999997</v>
      </c>
      <c r="D211" s="42">
        <v>0.34789999999999999</v>
      </c>
      <c r="E211" s="42">
        <v>0.34939999999999999</v>
      </c>
      <c r="F211" s="42">
        <v>0.34720000000000001</v>
      </c>
      <c r="G211" s="42">
        <v>0.34439999999999998</v>
      </c>
      <c r="H211" s="42">
        <v>0.34499999999999997</v>
      </c>
      <c r="I211" s="42">
        <v>0.34300000000000003</v>
      </c>
      <c r="J211" s="43">
        <v>0.32700000000000001</v>
      </c>
      <c r="K211" s="11"/>
    </row>
    <row r="212" spans="1:11" x14ac:dyDescent="0.2">
      <c r="A212" s="5" t="s">
        <v>157</v>
      </c>
      <c r="B212" s="42">
        <v>0.2261</v>
      </c>
      <c r="C212" s="42">
        <v>0.22819999999999999</v>
      </c>
      <c r="D212" s="42">
        <v>0.2293</v>
      </c>
      <c r="E212" s="42">
        <v>0.2329</v>
      </c>
      <c r="F212" s="42">
        <v>0.23699999999999999</v>
      </c>
      <c r="G212" s="42">
        <v>0.2326</v>
      </c>
      <c r="H212" s="42">
        <v>0.23699999999999999</v>
      </c>
      <c r="I212" s="42">
        <v>0.23599999999999999</v>
      </c>
      <c r="J212" s="43">
        <v>0.23400000000000001</v>
      </c>
      <c r="K212" s="11"/>
    </row>
    <row r="213" spans="1:11" x14ac:dyDescent="0.2">
      <c r="A213" s="4" t="s">
        <v>169</v>
      </c>
      <c r="B213" s="42"/>
      <c r="C213" s="42"/>
      <c r="D213" s="42"/>
      <c r="E213" s="42"/>
      <c r="F213" s="42"/>
      <c r="G213" s="42"/>
      <c r="H213" s="42"/>
      <c r="I213" s="42"/>
      <c r="J213" s="30"/>
      <c r="K213" s="11"/>
    </row>
    <row r="214" spans="1:11" x14ac:dyDescent="0.2">
      <c r="A214" s="5" t="s">
        <v>155</v>
      </c>
      <c r="B214" s="42">
        <v>4.4699999999999997E-2</v>
      </c>
      <c r="C214" s="42">
        <v>4.19E-2</v>
      </c>
      <c r="D214" s="42">
        <v>4.3999999999999997E-2</v>
      </c>
      <c r="E214" s="42">
        <v>4.5600000000000002E-2</v>
      </c>
      <c r="F214" s="42">
        <v>4.7100000000000003E-2</v>
      </c>
      <c r="G214" s="42">
        <v>5.1799999999999999E-2</v>
      </c>
      <c r="H214" s="42">
        <v>4.7E-2</v>
      </c>
      <c r="I214" s="42">
        <v>4.4999999999999998E-2</v>
      </c>
      <c r="J214" s="43">
        <v>4.7E-2</v>
      </c>
      <c r="K214" s="11"/>
    </row>
    <row r="215" spans="1:11" x14ac:dyDescent="0.2">
      <c r="A215" s="5" t="s">
        <v>156</v>
      </c>
      <c r="B215" s="42">
        <v>0.1704</v>
      </c>
      <c r="C215" s="42">
        <v>0.1704</v>
      </c>
      <c r="D215" s="42">
        <v>0.17979999999999999</v>
      </c>
      <c r="E215" s="42">
        <v>0.1905</v>
      </c>
      <c r="F215" s="42">
        <v>0.20150000000000001</v>
      </c>
      <c r="G215" s="42">
        <v>0.20250000000000001</v>
      </c>
      <c r="H215" s="42">
        <v>0.20499999999999999</v>
      </c>
      <c r="I215" s="42">
        <v>0.222</v>
      </c>
      <c r="J215" s="43">
        <v>0.218</v>
      </c>
      <c r="K215" s="11"/>
    </row>
    <row r="216" spans="1:11" x14ac:dyDescent="0.2">
      <c r="A216" s="5" t="s">
        <v>157</v>
      </c>
      <c r="B216" s="42">
        <v>0.16309999999999999</v>
      </c>
      <c r="C216" s="42">
        <v>0.17199999999999999</v>
      </c>
      <c r="D216" s="42">
        <v>0.17580000000000001</v>
      </c>
      <c r="E216" s="42">
        <v>0.1837</v>
      </c>
      <c r="F216" s="42">
        <v>0.1933</v>
      </c>
      <c r="G216" s="42">
        <v>0.18959999999999999</v>
      </c>
      <c r="H216" s="42">
        <v>0.193</v>
      </c>
      <c r="I216" s="42">
        <v>0.19900000000000001</v>
      </c>
      <c r="J216" s="43">
        <v>0.2</v>
      </c>
      <c r="K216" s="11"/>
    </row>
    <row r="218" spans="1:11" ht="32.450000000000003" customHeight="1" x14ac:dyDescent="0.2">
      <c r="A218" s="66" t="s">
        <v>170</v>
      </c>
      <c r="B218" s="67"/>
      <c r="C218" s="67"/>
      <c r="D218" s="67"/>
      <c r="E218" s="67"/>
      <c r="F218" s="67"/>
      <c r="G218" s="67"/>
      <c r="H218" s="67"/>
      <c r="I218" s="67"/>
      <c r="J218" s="68"/>
    </row>
    <row r="219" spans="1:11" ht="33" customHeight="1" x14ac:dyDescent="0.2">
      <c r="A219" s="63" t="s">
        <v>171</v>
      </c>
      <c r="B219" s="64"/>
      <c r="C219" s="64"/>
      <c r="D219" s="64"/>
      <c r="E219" s="64"/>
      <c r="F219" s="64"/>
      <c r="G219" s="64"/>
      <c r="H219" s="64"/>
      <c r="I219" s="64"/>
      <c r="J219" s="65"/>
    </row>
    <row r="220" spans="1:11" ht="26.45" customHeight="1" x14ac:dyDescent="0.2">
      <c r="A220" s="69" t="s">
        <v>172</v>
      </c>
      <c r="B220" s="70"/>
      <c r="C220" s="70"/>
      <c r="D220" s="70"/>
      <c r="E220" s="70"/>
      <c r="F220" s="70"/>
      <c r="G220" s="70"/>
      <c r="H220" s="70"/>
      <c r="I220" s="70"/>
      <c r="J220" s="71"/>
    </row>
    <row r="221" spans="1:11" x14ac:dyDescent="0.2">
      <c r="A221" s="21"/>
      <c r="B221" s="62"/>
      <c r="C221" s="62"/>
      <c r="D221" s="62"/>
      <c r="E221" s="62"/>
    </row>
  </sheetData>
  <mergeCells count="3">
    <mergeCell ref="A219:J219"/>
    <mergeCell ref="A218:J218"/>
    <mergeCell ref="A220:J220"/>
  </mergeCells>
  <pageMargins left="0.45" right="0.45" top="0.5" bottom="0.5" header="0.3" footer="0.3"/>
  <pageSetup paperSize="5" scale="94" fitToHeight="5" orientation="landscape" r:id="rId1"/>
  <rowBreaks count="4" manualBreakCount="4">
    <brk id="46" max="10" man="1"/>
    <brk id="101" max="10" man="1"/>
    <brk id="157" max="10" man="1"/>
    <brk id="19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Props1.xml><?xml version="1.0" encoding="utf-8"?>
<ds:datastoreItem xmlns:ds="http://schemas.openxmlformats.org/officeDocument/2006/customXml" ds:itemID="{B36243F4-AF6B-4330-8B88-85950A0C7CF0}"/>
</file>

<file path=customXml/itemProps2.xml><?xml version="1.0" encoding="utf-8"?>
<ds:datastoreItem xmlns:ds="http://schemas.openxmlformats.org/officeDocument/2006/customXml" ds:itemID="{4D0FF73E-CA20-41FD-8AAB-3114725FA8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E6B1C3-CD57-433B-B02E-761A10B97B9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58938a-8a22-4524-afb0-58b165029303"/>
    <ds:schemaRef ds:uri="ddb5066c-6899-482b-9ea0-5145f9da99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2023 DEI Metric Report Apendix </vt:lpstr>
      <vt:lpstr>'2023 DEI Metric Report Apendix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McCardel, Janna</dc:creator>
  <cp:keywords/>
  <dc:description/>
  <cp:lastModifiedBy>Bruce, Carla</cp:lastModifiedBy>
  <cp:revision/>
  <dcterms:created xsi:type="dcterms:W3CDTF">2023-05-09T14:51:46Z</dcterms:created>
  <dcterms:modified xsi:type="dcterms:W3CDTF">2024-05-31T15:56:43Z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