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rn\OneDrive - State of Indiana\Migrated_Home_Drive\FILINGS\"/>
    </mc:Choice>
  </mc:AlternateContent>
  <bookViews>
    <workbookView xWindow="28680" yWindow="-120" windowWidth="25440" windowHeight="15990" tabRatio="931"/>
  </bookViews>
  <sheets>
    <sheet name="Cover" sheetId="79" r:id="rId1"/>
    <sheet name="Modeling Accuracy" sheetId="77" r:id="rId2"/>
    <sheet name="Revenue Comparison_UOLS" sheetId="15" r:id="rId3"/>
    <sheet name="Bins Combined UOLS" sheetId="78" r:id="rId4"/>
  </sheets>
  <definedNames>
    <definedName name="CS">#REF!</definedName>
    <definedName name="_xlnm.Print_Area" localSheetId="3">'Bins Combined UOLS'!$A$1:$K$112</definedName>
    <definedName name="_xlnm.Print_Area" localSheetId="1">'Modeling Accuracy'!$A$4:$C$16</definedName>
    <definedName name="_xlnm.Print_Area" localSheetId="2">'Revenue Comparison_UOLS'!$A$3:$G$31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G12" i="15" l="1"/>
  <c r="CD15" i="15"/>
  <c r="CF16" i="15" l="1"/>
  <c r="CG13" i="15" s="1"/>
  <c r="CF28" i="15"/>
  <c r="CG19" i="15"/>
  <c r="CG15" i="15"/>
  <c r="CG11" i="15"/>
  <c r="CF20" i="15" l="1"/>
  <c r="CG27" i="15"/>
  <c r="BZ10" i="15" l="1"/>
  <c r="CA10" i="15" s="1"/>
  <c r="B9" i="78"/>
  <c r="B10" i="78"/>
  <c r="B11" i="78"/>
  <c r="B12" i="78"/>
  <c r="B13" i="78"/>
  <c r="B14" i="78"/>
  <c r="B15" i="78"/>
  <c r="B16" i="78"/>
  <c r="B17" i="78"/>
  <c r="B18" i="78"/>
  <c r="B19" i="78"/>
  <c r="B20" i="78"/>
  <c r="B21" i="78"/>
  <c r="B22" i="78"/>
  <c r="B23" i="78"/>
  <c r="B24" i="78"/>
  <c r="B25" i="78"/>
  <c r="B26" i="78"/>
  <c r="B27" i="78"/>
  <c r="B28" i="78"/>
  <c r="B29" i="78"/>
  <c r="B30" i="78"/>
  <c r="B31" i="78"/>
  <c r="B32" i="78"/>
  <c r="B33" i="78"/>
  <c r="B34" i="78"/>
  <c r="B35" i="78"/>
  <c r="B36" i="78"/>
  <c r="B37" i="78"/>
  <c r="B38" i="78"/>
  <c r="B39" i="78"/>
  <c r="B40" i="78"/>
  <c r="B41" i="78"/>
  <c r="B42" i="78"/>
  <c r="B43" i="78"/>
  <c r="B44" i="78"/>
  <c r="B45" i="78"/>
  <c r="B46" i="78"/>
  <c r="B47" i="78"/>
  <c r="B48" i="78"/>
  <c r="B49" i="78"/>
  <c r="B50" i="78"/>
  <c r="B51" i="78"/>
  <c r="B52" i="78"/>
  <c r="B53" i="78"/>
  <c r="B54" i="78"/>
  <c r="B55" i="78"/>
  <c r="B56" i="78"/>
  <c r="B57" i="78"/>
  <c r="B58" i="78"/>
  <c r="B59" i="78"/>
  <c r="B60" i="78"/>
  <c r="B61" i="78"/>
  <c r="B62" i="78"/>
  <c r="B63" i="78"/>
  <c r="B64" i="78"/>
  <c r="B65" i="78"/>
  <c r="B66" i="78"/>
  <c r="B67" i="78"/>
  <c r="B68" i="78"/>
  <c r="B69" i="78"/>
  <c r="B70" i="78"/>
  <c r="B71" i="78"/>
  <c r="B72" i="78"/>
  <c r="B73" i="78"/>
  <c r="B74" i="78"/>
  <c r="B75" i="78"/>
  <c r="B76" i="78"/>
  <c r="B77" i="78"/>
  <c r="B78" i="78"/>
  <c r="B79" i="78"/>
  <c r="B80" i="78"/>
  <c r="B81" i="78"/>
  <c r="B82" i="78"/>
  <c r="B83" i="78"/>
  <c r="B84" i="78"/>
  <c r="B85" i="78"/>
  <c r="B86" i="78"/>
  <c r="B87" i="78"/>
  <c r="B88" i="78"/>
  <c r="B89" i="78"/>
  <c r="B90" i="78"/>
  <c r="B91" i="78"/>
  <c r="B92" i="78"/>
  <c r="B93" i="78"/>
  <c r="B94" i="78"/>
  <c r="B95" i="78"/>
  <c r="B96" i="78"/>
  <c r="B97" i="78"/>
  <c r="B98" i="78"/>
  <c r="B99" i="78"/>
  <c r="B100" i="78"/>
  <c r="B101" i="78"/>
  <c r="B102" i="78"/>
  <c r="B103" i="78"/>
  <c r="B104" i="78"/>
  <c r="B105" i="78"/>
  <c r="B106" i="78"/>
  <c r="B107" i="78"/>
  <c r="B8" i="78"/>
  <c r="B108" i="78" l="1"/>
  <c r="BV10" i="15"/>
  <c r="A3" i="15" l="1"/>
  <c r="A12" i="15" l="1"/>
  <c r="A14" i="15" s="1"/>
  <c r="A16" i="15" s="1"/>
  <c r="BO14" i="15" l="1"/>
  <c r="BS14" i="15" l="1"/>
  <c r="BW14" i="15" s="1"/>
  <c r="CA14" i="15" s="1"/>
  <c r="CA16" i="15" s="1"/>
  <c r="C9" i="78"/>
  <c r="D69" i="78"/>
  <c r="D61" i="78"/>
  <c r="BQ109" i="78"/>
  <c r="Y109" i="78"/>
  <c r="C18" i="78"/>
  <c r="EH8" i="78"/>
  <c r="D12" i="78"/>
  <c r="DK8" i="78"/>
  <c r="DK9" i="78" s="1"/>
  <c r="CZ8" i="78"/>
  <c r="C12" i="78"/>
  <c r="D11" i="78"/>
  <c r="CP8" i="78"/>
  <c r="C10" i="78"/>
  <c r="CC109" i="78"/>
  <c r="BT8" i="78"/>
  <c r="BH8" i="78"/>
  <c r="AW8" i="78"/>
  <c r="D94" i="78"/>
  <c r="D86" i="78"/>
  <c r="D78" i="78"/>
  <c r="D62" i="78"/>
  <c r="D54" i="78"/>
  <c r="D46" i="78"/>
  <c r="D38" i="78"/>
  <c r="D30" i="78"/>
  <c r="D22" i="78"/>
  <c r="D14" i="78"/>
  <c r="C104" i="78"/>
  <c r="C96" i="78"/>
  <c r="C88" i="78"/>
  <c r="C80" i="78"/>
  <c r="C74" i="78"/>
  <c r="C72" i="78"/>
  <c r="C66" i="78"/>
  <c r="C64" i="78"/>
  <c r="C58" i="78"/>
  <c r="C56" i="78"/>
  <c r="C48" i="78"/>
  <c r="C42" i="78"/>
  <c r="C40" i="78"/>
  <c r="C32" i="78"/>
  <c r="C24" i="78"/>
  <c r="C16" i="78"/>
  <c r="P8" i="78"/>
  <c r="C15" i="78"/>
  <c r="D16" i="78"/>
  <c r="C19" i="78"/>
  <c r="D20" i="78"/>
  <c r="C23" i="78"/>
  <c r="D24" i="78"/>
  <c r="C27" i="78"/>
  <c r="D28" i="78"/>
  <c r="C31" i="78"/>
  <c r="D32" i="78"/>
  <c r="C35" i="78"/>
  <c r="D36" i="78"/>
  <c r="C39" i="78"/>
  <c r="D40" i="78"/>
  <c r="C43" i="78"/>
  <c r="D44" i="78"/>
  <c r="C47" i="78"/>
  <c r="D48" i="78"/>
  <c r="C51" i="78"/>
  <c r="D52" i="78"/>
  <c r="C55" i="78"/>
  <c r="C59" i="78"/>
  <c r="D60" i="78"/>
  <c r="C63" i="78"/>
  <c r="C75" i="78"/>
  <c r="D76" i="78"/>
  <c r="C79" i="78"/>
  <c r="D80" i="78"/>
  <c r="C83" i="78"/>
  <c r="D84" i="78"/>
  <c r="C87" i="78"/>
  <c r="D88" i="78"/>
  <c r="C91" i="78"/>
  <c r="D92" i="78"/>
  <c r="C95" i="78"/>
  <c r="D96" i="78"/>
  <c r="C99" i="78"/>
  <c r="D100" i="78"/>
  <c r="C103" i="78"/>
  <c r="D104" i="78"/>
  <c r="C107" i="78"/>
  <c r="D108" i="78"/>
  <c r="D26" i="78"/>
  <c r="Q8" i="78"/>
  <c r="Q9" i="78" s="1"/>
  <c r="C108" i="78"/>
  <c r="D107" i="78"/>
  <c r="D106" i="78"/>
  <c r="C106" i="78"/>
  <c r="D103" i="78"/>
  <c r="D102" i="78"/>
  <c r="C102" i="78"/>
  <c r="C100" i="78"/>
  <c r="D99" i="78"/>
  <c r="D98" i="78"/>
  <c r="C98" i="78"/>
  <c r="D95" i="78"/>
  <c r="C94" i="78"/>
  <c r="C92" i="78"/>
  <c r="D91" i="78"/>
  <c r="D90" i="78"/>
  <c r="C90" i="78"/>
  <c r="D87" i="78"/>
  <c r="C86" i="78"/>
  <c r="C84" i="78"/>
  <c r="D83" i="78"/>
  <c r="D82" i="78"/>
  <c r="C82" i="78"/>
  <c r="D79" i="78"/>
  <c r="C78" i="78"/>
  <c r="C76" i="78"/>
  <c r="D75" i="78"/>
  <c r="D74" i="78"/>
  <c r="D72" i="78"/>
  <c r="D71" i="78"/>
  <c r="C71" i="78"/>
  <c r="D70" i="78"/>
  <c r="C70" i="78"/>
  <c r="D68" i="78"/>
  <c r="C68" i="78"/>
  <c r="D67" i="78"/>
  <c r="C67" i="78"/>
  <c r="D66" i="78"/>
  <c r="D63" i="78"/>
  <c r="C62" i="78"/>
  <c r="C60" i="78"/>
  <c r="D59" i="78"/>
  <c r="D58" i="78"/>
  <c r="D55" i="78"/>
  <c r="C54" i="78"/>
  <c r="C52" i="78"/>
  <c r="D51" i="78"/>
  <c r="D50" i="78"/>
  <c r="C50" i="78"/>
  <c r="D47" i="78"/>
  <c r="C46" i="78"/>
  <c r="C44" i="78"/>
  <c r="D43" i="78"/>
  <c r="D42" i="78"/>
  <c r="D39" i="78"/>
  <c r="C38" i="78"/>
  <c r="C36" i="78"/>
  <c r="D35" i="78"/>
  <c r="D34" i="78"/>
  <c r="C34" i="78"/>
  <c r="D31" i="78"/>
  <c r="C30" i="78"/>
  <c r="C28" i="78"/>
  <c r="D27" i="78"/>
  <c r="C26" i="78"/>
  <c r="D23" i="78"/>
  <c r="C22" i="78"/>
  <c r="C20" i="78"/>
  <c r="D19" i="78"/>
  <c r="D18" i="78"/>
  <c r="D15" i="78"/>
  <c r="CP9" i="78" l="1"/>
  <c r="D85" i="78"/>
  <c r="D93" i="78"/>
  <c r="D101" i="78"/>
  <c r="D9" i="78"/>
  <c r="D13" i="78"/>
  <c r="D17" i="78"/>
  <c r="D21" i="78"/>
  <c r="D25" i="78"/>
  <c r="D29" i="78"/>
  <c r="D33" i="78"/>
  <c r="D37" i="78"/>
  <c r="D41" i="78"/>
  <c r="D45" i="78"/>
  <c r="D49" i="78"/>
  <c r="D53" i="78"/>
  <c r="D57" i="78"/>
  <c r="D65" i="78"/>
  <c r="D73" i="78"/>
  <c r="D77" i="78"/>
  <c r="D81" i="78"/>
  <c r="D89" i="78"/>
  <c r="D97" i="78"/>
  <c r="D105" i="78"/>
  <c r="C101" i="78"/>
  <c r="C21" i="78"/>
  <c r="C29" i="78"/>
  <c r="C45" i="78"/>
  <c r="C61" i="78"/>
  <c r="C69" i="78"/>
  <c r="C81" i="78"/>
  <c r="C85" i="78"/>
  <c r="C93" i="78"/>
  <c r="C25" i="78"/>
  <c r="C33" i="78"/>
  <c r="C41" i="78"/>
  <c r="C49" i="78"/>
  <c r="C57" i="78"/>
  <c r="C89" i="78"/>
  <c r="C97" i="78"/>
  <c r="C105" i="78"/>
  <c r="C37" i="78"/>
  <c r="C53" i="78"/>
  <c r="C77" i="78"/>
  <c r="EE109" i="78"/>
  <c r="EF109" i="78"/>
  <c r="EG8" i="78"/>
  <c r="EH9" i="78"/>
  <c r="DT109" i="78"/>
  <c r="DU109" i="78"/>
  <c r="DV8" i="78"/>
  <c r="DW8" i="78"/>
  <c r="DK10" i="78"/>
  <c r="DJ109" i="78"/>
  <c r="DQ109" i="78" s="1"/>
  <c r="C17" i="78"/>
  <c r="DL8" i="78"/>
  <c r="DI109" i="78"/>
  <c r="DM9" i="78" s="1"/>
  <c r="CX109" i="78"/>
  <c r="DB8" i="78" s="1"/>
  <c r="CY109" i="78"/>
  <c r="CZ9" i="78"/>
  <c r="DA8" i="78"/>
  <c r="CP10" i="78"/>
  <c r="C14" i="78"/>
  <c r="CM109" i="78"/>
  <c r="CN109" i="78"/>
  <c r="CO8" i="78"/>
  <c r="D8" i="78"/>
  <c r="F8" i="78" s="1"/>
  <c r="CB109" i="78"/>
  <c r="CJ109" i="78" s="1"/>
  <c r="CD8" i="78"/>
  <c r="CE8" i="78"/>
  <c r="D56" i="78"/>
  <c r="BR109" i="78"/>
  <c r="BY109" i="78" s="1"/>
  <c r="BS8" i="78"/>
  <c r="BT9" i="78"/>
  <c r="D10" i="78"/>
  <c r="C11" i="78"/>
  <c r="C65" i="78"/>
  <c r="BG109" i="78"/>
  <c r="BI8" i="78"/>
  <c r="BH9" i="78"/>
  <c r="BF109" i="78"/>
  <c r="BJ8" i="78" s="1"/>
  <c r="AU109" i="78"/>
  <c r="AY8" i="78" s="1"/>
  <c r="AV109" i="78"/>
  <c r="AW9" i="78"/>
  <c r="AX8" i="78"/>
  <c r="D64" i="78"/>
  <c r="C73" i="78"/>
  <c r="AJ109" i="78"/>
  <c r="AK109" i="78"/>
  <c r="C13" i="78"/>
  <c r="AL8" i="78"/>
  <c r="AM8" i="78"/>
  <c r="Z109" i="78"/>
  <c r="AG109" i="78" s="1"/>
  <c r="AA8" i="78"/>
  <c r="AB8" i="78"/>
  <c r="C8" i="78"/>
  <c r="Q10" i="78"/>
  <c r="O109" i="78"/>
  <c r="P9" i="78"/>
  <c r="N109" i="78"/>
  <c r="R8" i="78" s="1"/>
  <c r="EB109" i="78" l="1"/>
  <c r="EM109" i="78"/>
  <c r="BC109" i="78"/>
  <c r="DF109" i="78"/>
  <c r="F9" i="78"/>
  <c r="R9" i="78"/>
  <c r="S8" i="78"/>
  <c r="S9" i="78"/>
  <c r="EJ8" i="78"/>
  <c r="CU109" i="78"/>
  <c r="AR109" i="78"/>
  <c r="EH10" i="78"/>
  <c r="EI8" i="78"/>
  <c r="EG9" i="78"/>
  <c r="DW9" i="78"/>
  <c r="DY8" i="78"/>
  <c r="DV9" i="78"/>
  <c r="DX8" i="78"/>
  <c r="DM8" i="78"/>
  <c r="DN8" i="78"/>
  <c r="DL9" i="78"/>
  <c r="DM10" i="78"/>
  <c r="DK11" i="78"/>
  <c r="DA9" i="78"/>
  <c r="DC8" i="78"/>
  <c r="DB9" i="78"/>
  <c r="CZ10" i="78"/>
  <c r="CO9" i="78"/>
  <c r="CQ8" i="78"/>
  <c r="CR8" i="78"/>
  <c r="CP11" i="78"/>
  <c r="CG8" i="78"/>
  <c r="CE9" i="78"/>
  <c r="CF8" i="78"/>
  <c r="CD9" i="78"/>
  <c r="BT10" i="78"/>
  <c r="BU8" i="78"/>
  <c r="BS9" i="78"/>
  <c r="D109" i="78"/>
  <c r="BV8" i="78"/>
  <c r="BJ9" i="78"/>
  <c r="BH10" i="78"/>
  <c r="BK8" i="78"/>
  <c r="BI9" i="78"/>
  <c r="BN109" i="78"/>
  <c r="AY9" i="78"/>
  <c r="AW10" i="78"/>
  <c r="AX9" i="78"/>
  <c r="AZ8" i="78"/>
  <c r="AM9" i="78"/>
  <c r="AO8" i="78"/>
  <c r="AL9" i="78"/>
  <c r="AN8" i="78"/>
  <c r="C109" i="78"/>
  <c r="AD8" i="78"/>
  <c r="AB9" i="78"/>
  <c r="AC8" i="78"/>
  <c r="AA9" i="78"/>
  <c r="E8" i="78"/>
  <c r="V109" i="78"/>
  <c r="P10" i="78"/>
  <c r="R10" i="78" s="1"/>
  <c r="Q11" i="78"/>
  <c r="F10" i="78"/>
  <c r="S10" i="78" l="1"/>
  <c r="T10" i="78" s="1"/>
  <c r="EH11" i="78"/>
  <c r="EI9" i="78"/>
  <c r="EG10" i="78"/>
  <c r="EJ9" i="78"/>
  <c r="DV10" i="78"/>
  <c r="DX9" i="78"/>
  <c r="DW10" i="78"/>
  <c r="DY9" i="78"/>
  <c r="DM11" i="78"/>
  <c r="DK12" i="78"/>
  <c r="DN9" i="78"/>
  <c r="DL10" i="78"/>
  <c r="CZ11" i="78"/>
  <c r="DB10" i="78"/>
  <c r="DA10" i="78"/>
  <c r="DC9" i="78"/>
  <c r="CP12" i="78"/>
  <c r="CO10" i="78"/>
  <c r="CQ9" i="78"/>
  <c r="CR9" i="78"/>
  <c r="CG9" i="78"/>
  <c r="CE10" i="78"/>
  <c r="CF9" i="78"/>
  <c r="CD10" i="78"/>
  <c r="BT11" i="78"/>
  <c r="BU9" i="78"/>
  <c r="BS10" i="78"/>
  <c r="BV9" i="78"/>
  <c r="BK9" i="78"/>
  <c r="BI10" i="78"/>
  <c r="BJ10" i="78"/>
  <c r="BH11" i="78"/>
  <c r="AW11" i="78"/>
  <c r="AY10" i="78"/>
  <c r="AX10" i="78"/>
  <c r="AZ9" i="78"/>
  <c r="H8" i="78"/>
  <c r="J8" i="78" s="1"/>
  <c r="K109" i="78"/>
  <c r="G8" i="78"/>
  <c r="AL10" i="78"/>
  <c r="AN9" i="78"/>
  <c r="AM10" i="78"/>
  <c r="AO9" i="78"/>
  <c r="AC9" i="78"/>
  <c r="AA10" i="78"/>
  <c r="E9" i="78"/>
  <c r="G9" i="78" s="1"/>
  <c r="AD9" i="78"/>
  <c r="AB10" i="78"/>
  <c r="Q12" i="78"/>
  <c r="P11" i="78"/>
  <c r="R11" i="78" s="1"/>
  <c r="T9" i="78"/>
  <c r="F11" i="78"/>
  <c r="S11" i="78" l="1"/>
  <c r="H9" i="78"/>
  <c r="EK9" i="78"/>
  <c r="EH12" i="78"/>
  <c r="EM104" i="78"/>
  <c r="EM96" i="78"/>
  <c r="EM88" i="78"/>
  <c r="EM80" i="78"/>
  <c r="EM72" i="78"/>
  <c r="EM64" i="78"/>
  <c r="EM56" i="78"/>
  <c r="EM48" i="78"/>
  <c r="EM40" i="78"/>
  <c r="EM32" i="78"/>
  <c r="EM24" i="78"/>
  <c r="EM16" i="78"/>
  <c r="EM103" i="78"/>
  <c r="EM95" i="78"/>
  <c r="EM87" i="78"/>
  <c r="EM79" i="78"/>
  <c r="EM71" i="78"/>
  <c r="EM63" i="78"/>
  <c r="EM55" i="78"/>
  <c r="EM47" i="78"/>
  <c r="EM39" i="78"/>
  <c r="EM31" i="78"/>
  <c r="EM23" i="78"/>
  <c r="EM15" i="78"/>
  <c r="EM102" i="78"/>
  <c r="EM94" i="78"/>
  <c r="EM86" i="78"/>
  <c r="EM78" i="78"/>
  <c r="EM70" i="78"/>
  <c r="EM62" i="78"/>
  <c r="EM54" i="78"/>
  <c r="EM46" i="78"/>
  <c r="EM38" i="78"/>
  <c r="EM30" i="78"/>
  <c r="EM22" i="78"/>
  <c r="EM14" i="78"/>
  <c r="EM101" i="78"/>
  <c r="EM93" i="78"/>
  <c r="EM85" i="78"/>
  <c r="EM77" i="78"/>
  <c r="EM69" i="78"/>
  <c r="EM61" i="78"/>
  <c r="EM53" i="78"/>
  <c r="EM45" i="78"/>
  <c r="EM37" i="78"/>
  <c r="EM29" i="78"/>
  <c r="EM21" i="78"/>
  <c r="EM108" i="78"/>
  <c r="EM100" i="78"/>
  <c r="EM92" i="78"/>
  <c r="EM84" i="78"/>
  <c r="EM76" i="78"/>
  <c r="EM68" i="78"/>
  <c r="EM60" i="78"/>
  <c r="EM52" i="78"/>
  <c r="EM44" i="78"/>
  <c r="EM36" i="78"/>
  <c r="EM28" i="78"/>
  <c r="EM20" i="78"/>
  <c r="EM107" i="78"/>
  <c r="EM99" i="78"/>
  <c r="EM91" i="78"/>
  <c r="EM83" i="78"/>
  <c r="EM75" i="78"/>
  <c r="EM67" i="78"/>
  <c r="EM59" i="78"/>
  <c r="EM51" i="78"/>
  <c r="EM43" i="78"/>
  <c r="EM35" i="78"/>
  <c r="EM27" i="78"/>
  <c r="EM19" i="78"/>
  <c r="EM106" i="78"/>
  <c r="EM98" i="78"/>
  <c r="EM90" i="78"/>
  <c r="EM82" i="78"/>
  <c r="EM74" i="78"/>
  <c r="EM66" i="78"/>
  <c r="EM58" i="78"/>
  <c r="EM50" i="78"/>
  <c r="EM42" i="78"/>
  <c r="EM34" i="78"/>
  <c r="EM26" i="78"/>
  <c r="EM97" i="78"/>
  <c r="EM33" i="78"/>
  <c r="EM17" i="78"/>
  <c r="EM89" i="78"/>
  <c r="EM105" i="78"/>
  <c r="EM41" i="78"/>
  <c r="EM8" i="78"/>
  <c r="EM49" i="78"/>
  <c r="EM57" i="78"/>
  <c r="EM13" i="78"/>
  <c r="EM12" i="78"/>
  <c r="EM65" i="78"/>
  <c r="EM18" i="78"/>
  <c r="EM11" i="78"/>
  <c r="EM73" i="78"/>
  <c r="EM10" i="78"/>
  <c r="EM81" i="78"/>
  <c r="EM9" i="78"/>
  <c r="EM25" i="78"/>
  <c r="EI10" i="78"/>
  <c r="EG11" i="78"/>
  <c r="EJ11" i="78" s="1"/>
  <c r="EJ10" i="78"/>
  <c r="DZ9" i="78"/>
  <c r="DY10" i="78"/>
  <c r="DW11" i="78"/>
  <c r="EB104" i="78"/>
  <c r="EB96" i="78"/>
  <c r="EB88" i="78"/>
  <c r="EB80" i="78"/>
  <c r="EB72" i="78"/>
  <c r="EB64" i="78"/>
  <c r="EB56" i="78"/>
  <c r="EB48" i="78"/>
  <c r="EB40" i="78"/>
  <c r="EB32" i="78"/>
  <c r="EB24" i="78"/>
  <c r="EB16" i="78"/>
  <c r="EB103" i="78"/>
  <c r="EB95" i="78"/>
  <c r="EB87" i="78"/>
  <c r="EB79" i="78"/>
  <c r="EB71" i="78"/>
  <c r="EB63" i="78"/>
  <c r="EB55" i="78"/>
  <c r="EB47" i="78"/>
  <c r="EB39" i="78"/>
  <c r="EB31" i="78"/>
  <c r="EB23" i="78"/>
  <c r="EB15" i="78"/>
  <c r="EB102" i="78"/>
  <c r="EB94" i="78"/>
  <c r="EB86" i="78"/>
  <c r="EB78" i="78"/>
  <c r="EB70" i="78"/>
  <c r="EB62" i="78"/>
  <c r="EB54" i="78"/>
  <c r="EB46" i="78"/>
  <c r="EB38" i="78"/>
  <c r="EB30" i="78"/>
  <c r="EB22" i="78"/>
  <c r="EB14" i="78"/>
  <c r="EB101" i="78"/>
  <c r="EB93" i="78"/>
  <c r="EB85" i="78"/>
  <c r="EB77" i="78"/>
  <c r="EB69" i="78"/>
  <c r="EB61" i="78"/>
  <c r="EB53" i="78"/>
  <c r="EB45" i="78"/>
  <c r="EB37" i="78"/>
  <c r="EB29" i="78"/>
  <c r="EB21" i="78"/>
  <c r="EB13" i="78"/>
  <c r="EB108" i="78"/>
  <c r="EB100" i="78"/>
  <c r="EB92" i="78"/>
  <c r="EB84" i="78"/>
  <c r="EB76" i="78"/>
  <c r="EB68" i="78"/>
  <c r="EB60" i="78"/>
  <c r="EB52" i="78"/>
  <c r="EB44" i="78"/>
  <c r="EB36" i="78"/>
  <c r="EB28" i="78"/>
  <c r="EB20" i="78"/>
  <c r="EB107" i="78"/>
  <c r="EB99" i="78"/>
  <c r="EB91" i="78"/>
  <c r="EB83" i="78"/>
  <c r="EB75" i="78"/>
  <c r="EB67" i="78"/>
  <c r="EB59" i="78"/>
  <c r="EB51" i="78"/>
  <c r="EB43" i="78"/>
  <c r="EB35" i="78"/>
  <c r="EB27" i="78"/>
  <c r="EB19" i="78"/>
  <c r="EB106" i="78"/>
  <c r="EB98" i="78"/>
  <c r="EB90" i="78"/>
  <c r="EB82" i="78"/>
  <c r="EB74" i="78"/>
  <c r="EB66" i="78"/>
  <c r="EB58" i="78"/>
  <c r="EB50" i="78"/>
  <c r="EB42" i="78"/>
  <c r="EB34" i="78"/>
  <c r="EB26" i="78"/>
  <c r="EB18" i="78"/>
  <c r="EB97" i="78"/>
  <c r="EB33" i="78"/>
  <c r="EB12" i="78"/>
  <c r="EB105" i="78"/>
  <c r="EB41" i="78"/>
  <c r="EB11" i="78"/>
  <c r="EB49" i="78"/>
  <c r="EB10" i="78"/>
  <c r="EB89" i="78"/>
  <c r="EB57" i="78"/>
  <c r="EB9" i="78"/>
  <c r="EB65" i="78"/>
  <c r="EB8" i="78"/>
  <c r="EB73" i="78"/>
  <c r="EB25" i="78"/>
  <c r="EB81" i="78"/>
  <c r="EB17" i="78"/>
  <c r="DX10" i="78"/>
  <c r="DV11" i="78"/>
  <c r="DQ104" i="78"/>
  <c r="DQ96" i="78"/>
  <c r="DQ88" i="78"/>
  <c r="DQ80" i="78"/>
  <c r="DQ72" i="78"/>
  <c r="DQ64" i="78"/>
  <c r="DQ56" i="78"/>
  <c r="DQ48" i="78"/>
  <c r="DQ40" i="78"/>
  <c r="DQ32" i="78"/>
  <c r="DQ24" i="78"/>
  <c r="DQ16" i="78"/>
  <c r="DQ103" i="78"/>
  <c r="DQ95" i="78"/>
  <c r="DQ87" i="78"/>
  <c r="DQ79" i="78"/>
  <c r="DQ71" i="78"/>
  <c r="DQ63" i="78"/>
  <c r="DQ55" i="78"/>
  <c r="DQ47" i="78"/>
  <c r="DQ39" i="78"/>
  <c r="DQ31" i="78"/>
  <c r="DQ23" i="78"/>
  <c r="DQ15" i="78"/>
  <c r="DQ102" i="78"/>
  <c r="DQ94" i="78"/>
  <c r="DQ86" i="78"/>
  <c r="DQ78" i="78"/>
  <c r="DQ70" i="78"/>
  <c r="DQ62" i="78"/>
  <c r="DQ54" i="78"/>
  <c r="DQ46" i="78"/>
  <c r="DQ38" i="78"/>
  <c r="DQ30" i="78"/>
  <c r="DQ22" i="78"/>
  <c r="DQ14" i="78"/>
  <c r="DQ101" i="78"/>
  <c r="DQ93" i="78"/>
  <c r="DQ85" i="78"/>
  <c r="DQ77" i="78"/>
  <c r="DQ69" i="78"/>
  <c r="DQ61" i="78"/>
  <c r="DQ53" i="78"/>
  <c r="DQ45" i="78"/>
  <c r="DQ37" i="78"/>
  <c r="DQ29" i="78"/>
  <c r="DQ21" i="78"/>
  <c r="DQ108" i="78"/>
  <c r="DQ100" i="78"/>
  <c r="DQ92" i="78"/>
  <c r="DQ84" i="78"/>
  <c r="DQ76" i="78"/>
  <c r="DQ68" i="78"/>
  <c r="DQ60" i="78"/>
  <c r="DQ52" i="78"/>
  <c r="DQ44" i="78"/>
  <c r="DQ36" i="78"/>
  <c r="DQ28" i="78"/>
  <c r="DQ20" i="78"/>
  <c r="DQ107" i="78"/>
  <c r="DQ99" i="78"/>
  <c r="DQ91" i="78"/>
  <c r="DQ83" i="78"/>
  <c r="DQ75" i="78"/>
  <c r="DQ67" i="78"/>
  <c r="DQ59" i="78"/>
  <c r="DQ51" i="78"/>
  <c r="DQ43" i="78"/>
  <c r="DQ35" i="78"/>
  <c r="DQ27" i="78"/>
  <c r="DQ19" i="78"/>
  <c r="DQ106" i="78"/>
  <c r="DQ98" i="78"/>
  <c r="DQ90" i="78"/>
  <c r="DQ82" i="78"/>
  <c r="DQ74" i="78"/>
  <c r="DQ66" i="78"/>
  <c r="DQ58" i="78"/>
  <c r="DQ50" i="78"/>
  <c r="DQ42" i="78"/>
  <c r="DQ34" i="78"/>
  <c r="DQ97" i="78"/>
  <c r="DQ33" i="78"/>
  <c r="DQ18" i="78"/>
  <c r="DQ9" i="78"/>
  <c r="DQ105" i="78"/>
  <c r="DQ41" i="78"/>
  <c r="DQ8" i="78"/>
  <c r="DQ49" i="78"/>
  <c r="DQ26" i="78"/>
  <c r="DQ25" i="78"/>
  <c r="DQ11" i="78"/>
  <c r="DQ57" i="78"/>
  <c r="DQ65" i="78"/>
  <c r="DQ17" i="78"/>
  <c r="DQ13" i="78"/>
  <c r="DQ73" i="78"/>
  <c r="DQ12" i="78"/>
  <c r="DQ89" i="78"/>
  <c r="DQ10" i="78"/>
  <c r="DQ81" i="78"/>
  <c r="DN10" i="78"/>
  <c r="DL11" i="78"/>
  <c r="DM12" i="78"/>
  <c r="DK13" i="78"/>
  <c r="DO9" i="78"/>
  <c r="DD9" i="78"/>
  <c r="DC10" i="78"/>
  <c r="DA11" i="78"/>
  <c r="DF104" i="78"/>
  <c r="DF96" i="78"/>
  <c r="DF88" i="78"/>
  <c r="DF80" i="78"/>
  <c r="DF72" i="78"/>
  <c r="DF64" i="78"/>
  <c r="DF56" i="78"/>
  <c r="DF48" i="78"/>
  <c r="DF40" i="78"/>
  <c r="DF32" i="78"/>
  <c r="DF24" i="78"/>
  <c r="DF16" i="78"/>
  <c r="DF103" i="78"/>
  <c r="DF95" i="78"/>
  <c r="DF87" i="78"/>
  <c r="DF79" i="78"/>
  <c r="DF71" i="78"/>
  <c r="DF63" i="78"/>
  <c r="DF55" i="78"/>
  <c r="DF47" i="78"/>
  <c r="DF39" i="78"/>
  <c r="DF31" i="78"/>
  <c r="DF23" i="78"/>
  <c r="DF15" i="78"/>
  <c r="DF102" i="78"/>
  <c r="DF94" i="78"/>
  <c r="DF86" i="78"/>
  <c r="DF78" i="78"/>
  <c r="DF70" i="78"/>
  <c r="DF62" i="78"/>
  <c r="DF54" i="78"/>
  <c r="DF46" i="78"/>
  <c r="DF38" i="78"/>
  <c r="DF30" i="78"/>
  <c r="DF22" i="78"/>
  <c r="DF101" i="78"/>
  <c r="DF93" i="78"/>
  <c r="DF85" i="78"/>
  <c r="DF77" i="78"/>
  <c r="DF69" i="78"/>
  <c r="DF61" i="78"/>
  <c r="DF53" i="78"/>
  <c r="DF45" i="78"/>
  <c r="DF37" i="78"/>
  <c r="DF29" i="78"/>
  <c r="DF21" i="78"/>
  <c r="DF13" i="78"/>
  <c r="DF108" i="78"/>
  <c r="DF100" i="78"/>
  <c r="DF92" i="78"/>
  <c r="DF84" i="78"/>
  <c r="DF76" i="78"/>
  <c r="DF68" i="78"/>
  <c r="DF60" i="78"/>
  <c r="DF52" i="78"/>
  <c r="DF44" i="78"/>
  <c r="DF36" i="78"/>
  <c r="DF28" i="78"/>
  <c r="DF20" i="78"/>
  <c r="DF107" i="78"/>
  <c r="DF99" i="78"/>
  <c r="DF91" i="78"/>
  <c r="DF83" i="78"/>
  <c r="DF75" i="78"/>
  <c r="DF67" i="78"/>
  <c r="DF59" i="78"/>
  <c r="DF51" i="78"/>
  <c r="DF43" i="78"/>
  <c r="DF35" i="78"/>
  <c r="DF27" i="78"/>
  <c r="DF19" i="78"/>
  <c r="DF106" i="78"/>
  <c r="DF98" i="78"/>
  <c r="DF90" i="78"/>
  <c r="DF82" i="78"/>
  <c r="DF74" i="78"/>
  <c r="DF66" i="78"/>
  <c r="DF58" i="78"/>
  <c r="DF50" i="78"/>
  <c r="DF42" i="78"/>
  <c r="DF34" i="78"/>
  <c r="DF26" i="78"/>
  <c r="DF18" i="78"/>
  <c r="DF97" i="78"/>
  <c r="DF33" i="78"/>
  <c r="DF17" i="78"/>
  <c r="DF105" i="78"/>
  <c r="DF41" i="78"/>
  <c r="DF12" i="78"/>
  <c r="DF81" i="78"/>
  <c r="DF49" i="78"/>
  <c r="DF11" i="78"/>
  <c r="DF57" i="78"/>
  <c r="DF10" i="78"/>
  <c r="DF65" i="78"/>
  <c r="DF9" i="78"/>
  <c r="DF73" i="78"/>
  <c r="DF8" i="78"/>
  <c r="DF14" i="78"/>
  <c r="DF89" i="78"/>
  <c r="DF25" i="78"/>
  <c r="DB11" i="78"/>
  <c r="CZ12" i="78"/>
  <c r="CS9" i="78"/>
  <c r="CU104" i="78"/>
  <c r="CU96" i="78"/>
  <c r="CU88" i="78"/>
  <c r="CU80" i="78"/>
  <c r="CU72" i="78"/>
  <c r="CU64" i="78"/>
  <c r="CU56" i="78"/>
  <c r="CU48" i="78"/>
  <c r="CU40" i="78"/>
  <c r="CU32" i="78"/>
  <c r="CU24" i="78"/>
  <c r="CU16" i="78"/>
  <c r="CU103" i="78"/>
  <c r="CU95" i="78"/>
  <c r="CU87" i="78"/>
  <c r="CU79" i="78"/>
  <c r="CU71" i="78"/>
  <c r="CU63" i="78"/>
  <c r="CU55" i="78"/>
  <c r="CU47" i="78"/>
  <c r="CU39" i="78"/>
  <c r="CU31" i="78"/>
  <c r="CU23" i="78"/>
  <c r="CU15" i="78"/>
  <c r="CU102" i="78"/>
  <c r="CU94" i="78"/>
  <c r="CU86" i="78"/>
  <c r="CU78" i="78"/>
  <c r="CU70" i="78"/>
  <c r="CU62" i="78"/>
  <c r="CU54" i="78"/>
  <c r="CU46" i="78"/>
  <c r="CU38" i="78"/>
  <c r="CU30" i="78"/>
  <c r="CU22" i="78"/>
  <c r="CU101" i="78"/>
  <c r="CU93" i="78"/>
  <c r="CU85" i="78"/>
  <c r="CU77" i="78"/>
  <c r="CU69" i="78"/>
  <c r="CU61" i="78"/>
  <c r="CU53" i="78"/>
  <c r="CU45" i="78"/>
  <c r="CU37" i="78"/>
  <c r="CU29" i="78"/>
  <c r="CU21" i="78"/>
  <c r="CU13" i="78"/>
  <c r="CU108" i="78"/>
  <c r="CU100" i="78"/>
  <c r="CU92" i="78"/>
  <c r="CU84" i="78"/>
  <c r="CU76" i="78"/>
  <c r="CU68" i="78"/>
  <c r="CU60" i="78"/>
  <c r="CU52" i="78"/>
  <c r="CU44" i="78"/>
  <c r="CU36" i="78"/>
  <c r="CU28" i="78"/>
  <c r="CU20" i="78"/>
  <c r="CU107" i="78"/>
  <c r="CU99" i="78"/>
  <c r="CU91" i="78"/>
  <c r="CU83" i="78"/>
  <c r="CU75" i="78"/>
  <c r="CU67" i="78"/>
  <c r="CU59" i="78"/>
  <c r="CU51" i="78"/>
  <c r="CU43" i="78"/>
  <c r="CU35" i="78"/>
  <c r="CU27" i="78"/>
  <c r="CU19" i="78"/>
  <c r="CU106" i="78"/>
  <c r="CU98" i="78"/>
  <c r="CU90" i="78"/>
  <c r="CU82" i="78"/>
  <c r="CU74" i="78"/>
  <c r="CU66" i="78"/>
  <c r="CU58" i="78"/>
  <c r="CU50" i="78"/>
  <c r="CU42" i="78"/>
  <c r="CU34" i="78"/>
  <c r="CU26" i="78"/>
  <c r="CU97" i="78"/>
  <c r="CU33" i="78"/>
  <c r="CU11" i="78"/>
  <c r="CU105" i="78"/>
  <c r="CU41" i="78"/>
  <c r="CU18" i="78"/>
  <c r="CU10" i="78"/>
  <c r="CU49" i="78"/>
  <c r="CU9" i="78"/>
  <c r="CU89" i="78"/>
  <c r="CU57" i="78"/>
  <c r="CU14" i="78"/>
  <c r="CU8" i="78"/>
  <c r="CU12" i="78"/>
  <c r="CU65" i="78"/>
  <c r="CU73" i="78"/>
  <c r="CU81" i="78"/>
  <c r="CU17" i="78"/>
  <c r="CU25" i="78"/>
  <c r="CP13" i="78"/>
  <c r="CQ10" i="78"/>
  <c r="CO11" i="78"/>
  <c r="CR10" i="78"/>
  <c r="V74" i="78"/>
  <c r="CJ104" i="78"/>
  <c r="CJ96" i="78"/>
  <c r="CJ88" i="78"/>
  <c r="CJ80" i="78"/>
  <c r="CJ72" i="78"/>
  <c r="CJ64" i="78"/>
  <c r="CJ56" i="78"/>
  <c r="CJ48" i="78"/>
  <c r="CJ40" i="78"/>
  <c r="CJ32" i="78"/>
  <c r="CJ24" i="78"/>
  <c r="CJ16" i="78"/>
  <c r="CJ103" i="78"/>
  <c r="CJ95" i="78"/>
  <c r="CJ87" i="78"/>
  <c r="CJ79" i="78"/>
  <c r="CJ71" i="78"/>
  <c r="CJ63" i="78"/>
  <c r="CJ55" i="78"/>
  <c r="CJ47" i="78"/>
  <c r="CJ39" i="78"/>
  <c r="CJ31" i="78"/>
  <c r="CJ23" i="78"/>
  <c r="CJ15" i="78"/>
  <c r="CJ102" i="78"/>
  <c r="CJ94" i="78"/>
  <c r="CJ86" i="78"/>
  <c r="CJ78" i="78"/>
  <c r="CJ70" i="78"/>
  <c r="CJ62" i="78"/>
  <c r="CJ54" i="78"/>
  <c r="CJ46" i="78"/>
  <c r="CJ38" i="78"/>
  <c r="CJ30" i="78"/>
  <c r="CJ22" i="78"/>
  <c r="CJ14" i="78"/>
  <c r="CJ101" i="78"/>
  <c r="CJ93" i="78"/>
  <c r="CJ85" i="78"/>
  <c r="CJ77" i="78"/>
  <c r="CJ69" i="78"/>
  <c r="CJ61" i="78"/>
  <c r="CJ53" i="78"/>
  <c r="CJ45" i="78"/>
  <c r="CJ37" i="78"/>
  <c r="CJ29" i="78"/>
  <c r="CJ21" i="78"/>
  <c r="CJ108" i="78"/>
  <c r="CJ100" i="78"/>
  <c r="CJ92" i="78"/>
  <c r="CJ84" i="78"/>
  <c r="CJ76" i="78"/>
  <c r="CJ68" i="78"/>
  <c r="CJ60" i="78"/>
  <c r="CJ52" i="78"/>
  <c r="CJ44" i="78"/>
  <c r="CJ36" i="78"/>
  <c r="CJ28" i="78"/>
  <c r="CJ20" i="78"/>
  <c r="CJ107" i="78"/>
  <c r="CJ99" i="78"/>
  <c r="CJ91" i="78"/>
  <c r="CJ83" i="78"/>
  <c r="CJ75" i="78"/>
  <c r="CJ67" i="78"/>
  <c r="CJ59" i="78"/>
  <c r="CJ51" i="78"/>
  <c r="CJ43" i="78"/>
  <c r="CJ35" i="78"/>
  <c r="CJ27" i="78"/>
  <c r="CJ19" i="78"/>
  <c r="CJ106" i="78"/>
  <c r="CJ98" i="78"/>
  <c r="CJ90" i="78"/>
  <c r="CJ82" i="78"/>
  <c r="CJ74" i="78"/>
  <c r="CJ66" i="78"/>
  <c r="CJ58" i="78"/>
  <c r="CJ50" i="78"/>
  <c r="CJ42" i="78"/>
  <c r="CJ34" i="78"/>
  <c r="CJ26" i="78"/>
  <c r="CJ18" i="78"/>
  <c r="CJ97" i="78"/>
  <c r="CJ33" i="78"/>
  <c r="CJ8" i="78"/>
  <c r="CJ17" i="78"/>
  <c r="CJ105" i="78"/>
  <c r="CJ41" i="78"/>
  <c r="CJ49" i="78"/>
  <c r="CJ57" i="78"/>
  <c r="CJ65" i="78"/>
  <c r="CJ13" i="78"/>
  <c r="CJ12" i="78"/>
  <c r="CJ81" i="78"/>
  <c r="CJ10" i="78"/>
  <c r="CJ73" i="78"/>
  <c r="CJ11" i="78"/>
  <c r="CJ89" i="78"/>
  <c r="CJ25" i="78"/>
  <c r="CJ9" i="78"/>
  <c r="CG10" i="78"/>
  <c r="CE11" i="78"/>
  <c r="CF10" i="78"/>
  <c r="CD11" i="78"/>
  <c r="CH9" i="78"/>
  <c r="K13" i="78"/>
  <c r="V47" i="78"/>
  <c r="AG80" i="78"/>
  <c r="BY104" i="78"/>
  <c r="BY96" i="78"/>
  <c r="BY88" i="78"/>
  <c r="BY80" i="78"/>
  <c r="BY72" i="78"/>
  <c r="BY64" i="78"/>
  <c r="BY56" i="78"/>
  <c r="BY48" i="78"/>
  <c r="BY40" i="78"/>
  <c r="BY32" i="78"/>
  <c r="BY24" i="78"/>
  <c r="BY16" i="78"/>
  <c r="BY103" i="78"/>
  <c r="BY95" i="78"/>
  <c r="BY87" i="78"/>
  <c r="BY79" i="78"/>
  <c r="BY71" i="78"/>
  <c r="BY63" i="78"/>
  <c r="BY55" i="78"/>
  <c r="BY47" i="78"/>
  <c r="BY39" i="78"/>
  <c r="BY31" i="78"/>
  <c r="BY23" i="78"/>
  <c r="BY15" i="78"/>
  <c r="BY102" i="78"/>
  <c r="BY94" i="78"/>
  <c r="BY86" i="78"/>
  <c r="BY78" i="78"/>
  <c r="BY70" i="78"/>
  <c r="BY62" i="78"/>
  <c r="BY54" i="78"/>
  <c r="BY46" i="78"/>
  <c r="BY38" i="78"/>
  <c r="BY30" i="78"/>
  <c r="BY22" i="78"/>
  <c r="BY101" i="78"/>
  <c r="BY93" i="78"/>
  <c r="BY85" i="78"/>
  <c r="BY77" i="78"/>
  <c r="BY69" i="78"/>
  <c r="BY61" i="78"/>
  <c r="BY53" i="78"/>
  <c r="BY45" i="78"/>
  <c r="BY37" i="78"/>
  <c r="BY29" i="78"/>
  <c r="BY21" i="78"/>
  <c r="BY108" i="78"/>
  <c r="BY100" i="78"/>
  <c r="BY92" i="78"/>
  <c r="BY84" i="78"/>
  <c r="BY76" i="78"/>
  <c r="BY68" i="78"/>
  <c r="BY60" i="78"/>
  <c r="BY52" i="78"/>
  <c r="BY44" i="78"/>
  <c r="BY36" i="78"/>
  <c r="BY28" i="78"/>
  <c r="BY20" i="78"/>
  <c r="BY107" i="78"/>
  <c r="BY99" i="78"/>
  <c r="BY91" i="78"/>
  <c r="BY83" i="78"/>
  <c r="BY75" i="78"/>
  <c r="BY67" i="78"/>
  <c r="BY59" i="78"/>
  <c r="BY51" i="78"/>
  <c r="BY43" i="78"/>
  <c r="BY35" i="78"/>
  <c r="BY27" i="78"/>
  <c r="BY19" i="78"/>
  <c r="BY106" i="78"/>
  <c r="BY98" i="78"/>
  <c r="BY90" i="78"/>
  <c r="BY82" i="78"/>
  <c r="BY74" i="78"/>
  <c r="BY66" i="78"/>
  <c r="BY58" i="78"/>
  <c r="BY50" i="78"/>
  <c r="BY42" i="78"/>
  <c r="BY34" i="78"/>
  <c r="BY97" i="78"/>
  <c r="BY33" i="78"/>
  <c r="BY18" i="78"/>
  <c r="BY8" i="78"/>
  <c r="BY105" i="78"/>
  <c r="BY41" i="78"/>
  <c r="BY49" i="78"/>
  <c r="BY26" i="78"/>
  <c r="BY57" i="78"/>
  <c r="BY9" i="78"/>
  <c r="BY65" i="78"/>
  <c r="BY17" i="78"/>
  <c r="BY73" i="78"/>
  <c r="BY12" i="78"/>
  <c r="BY11" i="78"/>
  <c r="BY81" i="78"/>
  <c r="BY25" i="78"/>
  <c r="BY13" i="78"/>
  <c r="BY10" i="78"/>
  <c r="BY89" i="78"/>
  <c r="BY14" i="78"/>
  <c r="K54" i="78"/>
  <c r="K8" i="78"/>
  <c r="K23" i="78"/>
  <c r="AG9" i="78"/>
  <c r="AG86" i="78"/>
  <c r="BW9" i="78"/>
  <c r="V56" i="78"/>
  <c r="K10" i="78"/>
  <c r="K57" i="78"/>
  <c r="K87" i="78"/>
  <c r="V45" i="78"/>
  <c r="BU10" i="78"/>
  <c r="BS11" i="78"/>
  <c r="BV11" i="78" s="1"/>
  <c r="K77" i="78"/>
  <c r="AG53" i="78"/>
  <c r="K26" i="78"/>
  <c r="K56" i="78"/>
  <c r="V100" i="78"/>
  <c r="V97" i="78"/>
  <c r="K90" i="78"/>
  <c r="V20" i="78"/>
  <c r="BT12" i="78"/>
  <c r="V54" i="78"/>
  <c r="K52" i="78"/>
  <c r="V104" i="78"/>
  <c r="V43" i="78"/>
  <c r="BV10" i="78"/>
  <c r="AG97" i="78"/>
  <c r="K35" i="78"/>
  <c r="K19" i="78"/>
  <c r="K65" i="78"/>
  <c r="K34" i="78"/>
  <c r="K98" i="78"/>
  <c r="K60" i="78"/>
  <c r="K21" i="78"/>
  <c r="K85" i="78"/>
  <c r="K62" i="78"/>
  <c r="K31" i="78"/>
  <c r="K95" i="78"/>
  <c r="K64" i="78"/>
  <c r="V48" i="78"/>
  <c r="V39" i="78"/>
  <c r="V16" i="78"/>
  <c r="V38" i="78"/>
  <c r="V8" i="78"/>
  <c r="V37" i="78"/>
  <c r="V92" i="78"/>
  <c r="V88" i="78"/>
  <c r="V35" i="78"/>
  <c r="V50" i="78"/>
  <c r="V89" i="78"/>
  <c r="AG18" i="78"/>
  <c r="AG19" i="78"/>
  <c r="AG36" i="78"/>
  <c r="AG61" i="78"/>
  <c r="AG94" i="78"/>
  <c r="K75" i="78"/>
  <c r="K99" i="78"/>
  <c r="K83" i="78"/>
  <c r="K73" i="78"/>
  <c r="K42" i="78"/>
  <c r="K106" i="78"/>
  <c r="K68" i="78"/>
  <c r="K29" i="78"/>
  <c r="K93" i="78"/>
  <c r="K70" i="78"/>
  <c r="K39" i="78"/>
  <c r="K103" i="78"/>
  <c r="K72" i="78"/>
  <c r="V103" i="78"/>
  <c r="V31" i="78"/>
  <c r="V102" i="78"/>
  <c r="V30" i="78"/>
  <c r="V101" i="78"/>
  <c r="V29" i="78"/>
  <c r="V84" i="78"/>
  <c r="V107" i="78"/>
  <c r="V27" i="78"/>
  <c r="V42" i="78"/>
  <c r="V73" i="78"/>
  <c r="AG26" i="78"/>
  <c r="AG43" i="78"/>
  <c r="AG76" i="78"/>
  <c r="AG101" i="78"/>
  <c r="AG39" i="78"/>
  <c r="AG88" i="78"/>
  <c r="K59" i="78"/>
  <c r="K27" i="78"/>
  <c r="K17" i="78"/>
  <c r="K81" i="78"/>
  <c r="K50" i="78"/>
  <c r="K12" i="78"/>
  <c r="K76" i="78"/>
  <c r="K37" i="78"/>
  <c r="K101" i="78"/>
  <c r="K78" i="78"/>
  <c r="K47" i="78"/>
  <c r="K16" i="78"/>
  <c r="K80" i="78"/>
  <c r="V95" i="78"/>
  <c r="V15" i="78"/>
  <c r="V94" i="78"/>
  <c r="V22" i="78"/>
  <c r="V93" i="78"/>
  <c r="V21" i="78"/>
  <c r="V60" i="78"/>
  <c r="V99" i="78"/>
  <c r="V11" i="78"/>
  <c r="V34" i="78"/>
  <c r="V49" i="78"/>
  <c r="AG34" i="78"/>
  <c r="AG51" i="78"/>
  <c r="AG84" i="78"/>
  <c r="AG14" i="78"/>
  <c r="AG47" i="78"/>
  <c r="AG72" i="78"/>
  <c r="K51" i="78"/>
  <c r="K91" i="78"/>
  <c r="K25" i="78"/>
  <c r="K89" i="78"/>
  <c r="K58" i="78"/>
  <c r="K20" i="78"/>
  <c r="K84" i="78"/>
  <c r="K45" i="78"/>
  <c r="K22" i="78"/>
  <c r="K86" i="78"/>
  <c r="K55" i="78"/>
  <c r="K24" i="78"/>
  <c r="K88" i="78"/>
  <c r="V79" i="78"/>
  <c r="AG10" i="78"/>
  <c r="V86" i="78"/>
  <c r="V14" i="78"/>
  <c r="V85" i="78"/>
  <c r="V13" i="78"/>
  <c r="V52" i="78"/>
  <c r="V91" i="78"/>
  <c r="V40" i="78"/>
  <c r="V26" i="78"/>
  <c r="V41" i="78"/>
  <c r="AG50" i="78"/>
  <c r="AG59" i="78"/>
  <c r="AG92" i="78"/>
  <c r="AG22" i="78"/>
  <c r="AG55" i="78"/>
  <c r="K9" i="78"/>
  <c r="K14" i="78"/>
  <c r="K33" i="78"/>
  <c r="K97" i="78"/>
  <c r="K66" i="78"/>
  <c r="K28" i="78"/>
  <c r="K92" i="78"/>
  <c r="K53" i="78"/>
  <c r="K30" i="78"/>
  <c r="K94" i="78"/>
  <c r="K63" i="78"/>
  <c r="K32" i="78"/>
  <c r="K96" i="78"/>
  <c r="V71" i="78"/>
  <c r="AG17" i="78"/>
  <c r="V78" i="78"/>
  <c r="AG11" i="78"/>
  <c r="V77" i="78"/>
  <c r="V80" i="78"/>
  <c r="V44" i="78"/>
  <c r="V83" i="78"/>
  <c r="V106" i="78"/>
  <c r="V10" i="78"/>
  <c r="V33" i="78"/>
  <c r="AG74" i="78"/>
  <c r="AG67" i="78"/>
  <c r="AG100" i="78"/>
  <c r="AG30" i="78"/>
  <c r="AG103" i="78"/>
  <c r="AG98" i="78"/>
  <c r="K43" i="78"/>
  <c r="K67" i="78"/>
  <c r="K41" i="78"/>
  <c r="K105" i="78"/>
  <c r="K74" i="78"/>
  <c r="K36" i="78"/>
  <c r="K100" i="78"/>
  <c r="K61" i="78"/>
  <c r="K38" i="78"/>
  <c r="K102" i="78"/>
  <c r="K71" i="78"/>
  <c r="K40" i="78"/>
  <c r="K104" i="78"/>
  <c r="V63" i="78"/>
  <c r="AG81" i="78"/>
  <c r="V70" i="78"/>
  <c r="AG73" i="78"/>
  <c r="V69" i="78"/>
  <c r="V24" i="78"/>
  <c r="V36" i="78"/>
  <c r="V75" i="78"/>
  <c r="V98" i="78"/>
  <c r="AG25" i="78"/>
  <c r="V25" i="78"/>
  <c r="AG82" i="78"/>
  <c r="AG107" i="78"/>
  <c r="AG37" i="78"/>
  <c r="AG70" i="78"/>
  <c r="AG16" i="78"/>
  <c r="AG28" i="78"/>
  <c r="K107" i="78"/>
  <c r="K11" i="78"/>
  <c r="K49" i="78"/>
  <c r="K18" i="78"/>
  <c r="K82" i="78"/>
  <c r="K44" i="78"/>
  <c r="K108" i="78"/>
  <c r="K69" i="78"/>
  <c r="K46" i="78"/>
  <c r="K15" i="78"/>
  <c r="K79" i="78"/>
  <c r="K48" i="78"/>
  <c r="V55" i="78"/>
  <c r="V96" i="78"/>
  <c r="V62" i="78"/>
  <c r="V64" i="78"/>
  <c r="V53" i="78"/>
  <c r="V108" i="78"/>
  <c r="V28" i="78"/>
  <c r="V51" i="78"/>
  <c r="V90" i="78"/>
  <c r="V105" i="78"/>
  <c r="V9" i="78"/>
  <c r="AG90" i="78"/>
  <c r="AG20" i="78"/>
  <c r="AG45" i="78"/>
  <c r="AG78" i="78"/>
  <c r="AG24" i="78"/>
  <c r="E10" i="78"/>
  <c r="H10" i="78" s="1"/>
  <c r="I10" i="78" s="1"/>
  <c r="BJ11" i="78"/>
  <c r="BH12" i="78"/>
  <c r="BN104" i="78"/>
  <c r="BN96" i="78"/>
  <c r="BN88" i="78"/>
  <c r="BN80" i="78"/>
  <c r="BN72" i="78"/>
  <c r="BN64" i="78"/>
  <c r="BN56" i="78"/>
  <c r="BN48" i="78"/>
  <c r="BN40" i="78"/>
  <c r="BN32" i="78"/>
  <c r="BN24" i="78"/>
  <c r="BN16" i="78"/>
  <c r="BN103" i="78"/>
  <c r="BN95" i="78"/>
  <c r="BN87" i="78"/>
  <c r="BN79" i="78"/>
  <c r="BN71" i="78"/>
  <c r="BN63" i="78"/>
  <c r="BN55" i="78"/>
  <c r="BN47" i="78"/>
  <c r="BN39" i="78"/>
  <c r="BN31" i="78"/>
  <c r="BN23" i="78"/>
  <c r="BN15" i="78"/>
  <c r="BN102" i="78"/>
  <c r="BN94" i="78"/>
  <c r="BN86" i="78"/>
  <c r="BN78" i="78"/>
  <c r="BN70" i="78"/>
  <c r="BN62" i="78"/>
  <c r="BN54" i="78"/>
  <c r="BN46" i="78"/>
  <c r="BN38" i="78"/>
  <c r="BN30" i="78"/>
  <c r="BN22" i="78"/>
  <c r="BN101" i="78"/>
  <c r="BN93" i="78"/>
  <c r="BN85" i="78"/>
  <c r="BN77" i="78"/>
  <c r="BN69" i="78"/>
  <c r="BN61" i="78"/>
  <c r="BN53" i="78"/>
  <c r="BN45" i="78"/>
  <c r="BN37" i="78"/>
  <c r="BN29" i="78"/>
  <c r="BN21" i="78"/>
  <c r="BN13" i="78"/>
  <c r="BN108" i="78"/>
  <c r="BN100" i="78"/>
  <c r="BN92" i="78"/>
  <c r="BN84" i="78"/>
  <c r="BN76" i="78"/>
  <c r="BN68" i="78"/>
  <c r="BN60" i="78"/>
  <c r="BN52" i="78"/>
  <c r="BN44" i="78"/>
  <c r="BN36" i="78"/>
  <c r="BN28" i="78"/>
  <c r="BN20" i="78"/>
  <c r="BN107" i="78"/>
  <c r="BN99" i="78"/>
  <c r="BN91" i="78"/>
  <c r="BN83" i="78"/>
  <c r="BN75" i="78"/>
  <c r="BN67" i="78"/>
  <c r="BN59" i="78"/>
  <c r="BN51" i="78"/>
  <c r="BN43" i="78"/>
  <c r="BN35" i="78"/>
  <c r="BN27" i="78"/>
  <c r="BN19" i="78"/>
  <c r="BN106" i="78"/>
  <c r="BN98" i="78"/>
  <c r="BN90" i="78"/>
  <c r="BN82" i="78"/>
  <c r="BN74" i="78"/>
  <c r="BN66" i="78"/>
  <c r="BN58" i="78"/>
  <c r="BN50" i="78"/>
  <c r="BN42" i="78"/>
  <c r="BN34" i="78"/>
  <c r="BN97" i="78"/>
  <c r="BN33" i="78"/>
  <c r="BN25" i="78"/>
  <c r="BN9" i="78"/>
  <c r="BN11" i="78"/>
  <c r="BN105" i="78"/>
  <c r="BN41" i="78"/>
  <c r="BN14" i="78"/>
  <c r="BN8" i="78"/>
  <c r="BN81" i="78"/>
  <c r="BN49" i="78"/>
  <c r="BN18" i="78"/>
  <c r="BN57" i="78"/>
  <c r="BN65" i="78"/>
  <c r="BN26" i="78"/>
  <c r="BN73" i="78"/>
  <c r="BN12" i="78"/>
  <c r="BN17" i="78"/>
  <c r="BN89" i="78"/>
  <c r="BN10" i="78"/>
  <c r="BK10" i="78"/>
  <c r="BI11" i="78"/>
  <c r="BL9" i="78"/>
  <c r="BC104" i="78"/>
  <c r="BC96" i="78"/>
  <c r="BC88" i="78"/>
  <c r="BC80" i="78"/>
  <c r="BC72" i="78"/>
  <c r="BC64" i="78"/>
  <c r="BC56" i="78"/>
  <c r="BC48" i="78"/>
  <c r="BC40" i="78"/>
  <c r="BC32" i="78"/>
  <c r="BC24" i="78"/>
  <c r="BC16" i="78"/>
  <c r="BC103" i="78"/>
  <c r="BC95" i="78"/>
  <c r="BC87" i="78"/>
  <c r="BC79" i="78"/>
  <c r="BC71" i="78"/>
  <c r="BC63" i="78"/>
  <c r="BC55" i="78"/>
  <c r="BC47" i="78"/>
  <c r="BC39" i="78"/>
  <c r="BC31" i="78"/>
  <c r="BC23" i="78"/>
  <c r="BC15" i="78"/>
  <c r="BC102" i="78"/>
  <c r="BC94" i="78"/>
  <c r="BC86" i="78"/>
  <c r="BC78" i="78"/>
  <c r="BC70" i="78"/>
  <c r="BC62" i="78"/>
  <c r="BC54" i="78"/>
  <c r="BC46" i="78"/>
  <c r="BC38" i="78"/>
  <c r="BC30" i="78"/>
  <c r="BC22" i="78"/>
  <c r="BC101" i="78"/>
  <c r="BC93" i="78"/>
  <c r="BC85" i="78"/>
  <c r="BC77" i="78"/>
  <c r="BC69" i="78"/>
  <c r="BC61" i="78"/>
  <c r="BC53" i="78"/>
  <c r="BC45" i="78"/>
  <c r="BC37" i="78"/>
  <c r="BC29" i="78"/>
  <c r="BC21" i="78"/>
  <c r="BC13" i="78"/>
  <c r="BC108" i="78"/>
  <c r="BC100" i="78"/>
  <c r="BC92" i="78"/>
  <c r="BC84" i="78"/>
  <c r="BC76" i="78"/>
  <c r="BC68" i="78"/>
  <c r="BC60" i="78"/>
  <c r="BC52" i="78"/>
  <c r="BC44" i="78"/>
  <c r="BC36" i="78"/>
  <c r="BC28" i="78"/>
  <c r="BC20" i="78"/>
  <c r="BC107" i="78"/>
  <c r="BC99" i="78"/>
  <c r="BC91" i="78"/>
  <c r="BC83" i="78"/>
  <c r="BC75" i="78"/>
  <c r="BC67" i="78"/>
  <c r="BC59" i="78"/>
  <c r="BC51" i="78"/>
  <c r="BC43" i="78"/>
  <c r="BC35" i="78"/>
  <c r="BC27" i="78"/>
  <c r="BC19" i="78"/>
  <c r="BC106" i="78"/>
  <c r="BC98" i="78"/>
  <c r="BC90" i="78"/>
  <c r="BC82" i="78"/>
  <c r="BC74" i="78"/>
  <c r="BC66" i="78"/>
  <c r="BC58" i="78"/>
  <c r="BC50" i="78"/>
  <c r="BC42" i="78"/>
  <c r="BC34" i="78"/>
  <c r="BC26" i="78"/>
  <c r="BC97" i="78"/>
  <c r="BC33" i="78"/>
  <c r="BC105" i="78"/>
  <c r="BC41" i="78"/>
  <c r="BC12" i="78"/>
  <c r="BC89" i="78"/>
  <c r="BC49" i="78"/>
  <c r="BC17" i="78"/>
  <c r="BC11" i="78"/>
  <c r="BC57" i="78"/>
  <c r="BC10" i="78"/>
  <c r="BC65" i="78"/>
  <c r="BC14" i="78"/>
  <c r="BC9" i="78"/>
  <c r="BC73" i="78"/>
  <c r="BC8" i="78"/>
  <c r="BC25" i="78"/>
  <c r="BC81" i="78"/>
  <c r="BC18" i="78"/>
  <c r="AG63" i="78"/>
  <c r="AG32" i="78"/>
  <c r="AG96" i="78"/>
  <c r="V19" i="78"/>
  <c r="V82" i="78"/>
  <c r="V18" i="78"/>
  <c r="V81" i="78"/>
  <c r="V17" i="78"/>
  <c r="AG42" i="78"/>
  <c r="AG106" i="78"/>
  <c r="AG75" i="78"/>
  <c r="AG44" i="78"/>
  <c r="AG108" i="78"/>
  <c r="AG69" i="78"/>
  <c r="AG38" i="78"/>
  <c r="AG102" i="78"/>
  <c r="AG71" i="78"/>
  <c r="AG40" i="78"/>
  <c r="AG104" i="78"/>
  <c r="BA9" i="78"/>
  <c r="AG83" i="78"/>
  <c r="AG52" i="78"/>
  <c r="AG13" i="78"/>
  <c r="AG77" i="78"/>
  <c r="AG46" i="78"/>
  <c r="AG15" i="78"/>
  <c r="AG79" i="78"/>
  <c r="AG48" i="78"/>
  <c r="AX11" i="78"/>
  <c r="AZ10" i="78"/>
  <c r="AG12" i="78"/>
  <c r="V76" i="78"/>
  <c r="V12" i="78"/>
  <c r="V67" i="78"/>
  <c r="AG49" i="78"/>
  <c r="V66" i="78"/>
  <c r="AG41" i="78"/>
  <c r="V65" i="78"/>
  <c r="AG8" i="78"/>
  <c r="AG58" i="78"/>
  <c r="AG27" i="78"/>
  <c r="AG91" i="78"/>
  <c r="AG60" i="78"/>
  <c r="AG21" i="78"/>
  <c r="AG85" i="78"/>
  <c r="AG54" i="78"/>
  <c r="AG23" i="78"/>
  <c r="AG87" i="78"/>
  <c r="AG56" i="78"/>
  <c r="V87" i="78"/>
  <c r="V23" i="78"/>
  <c r="AG89" i="78"/>
  <c r="V46" i="78"/>
  <c r="V32" i="78"/>
  <c r="V61" i="78"/>
  <c r="AG65" i="78"/>
  <c r="V68" i="78"/>
  <c r="AG57" i="78"/>
  <c r="V59" i="78"/>
  <c r="V72" i="78"/>
  <c r="V58" i="78"/>
  <c r="AG105" i="78"/>
  <c r="V57" i="78"/>
  <c r="AG33" i="78"/>
  <c r="AG66" i="78"/>
  <c r="AG35" i="78"/>
  <c r="AG99" i="78"/>
  <c r="AG68" i="78"/>
  <c r="AG29" i="78"/>
  <c r="AG93" i="78"/>
  <c r="AG62" i="78"/>
  <c r="AG31" i="78"/>
  <c r="AG95" i="78"/>
  <c r="AG64" i="78"/>
  <c r="AW12" i="78"/>
  <c r="AY11" i="78"/>
  <c r="AO10" i="78"/>
  <c r="AM11" i="78"/>
  <c r="AP9" i="78"/>
  <c r="AL11" i="78"/>
  <c r="AN10" i="78"/>
  <c r="AR104" i="78"/>
  <c r="AR96" i="78"/>
  <c r="AR88" i="78"/>
  <c r="AR80" i="78"/>
  <c r="AR72" i="78"/>
  <c r="AR64" i="78"/>
  <c r="AR56" i="78"/>
  <c r="AR48" i="78"/>
  <c r="AR40" i="78"/>
  <c r="AR32" i="78"/>
  <c r="AR24" i="78"/>
  <c r="AR16" i="78"/>
  <c r="AR103" i="78"/>
  <c r="AR95" i="78"/>
  <c r="AR87" i="78"/>
  <c r="AR79" i="78"/>
  <c r="AR71" i="78"/>
  <c r="AR63" i="78"/>
  <c r="AR55" i="78"/>
  <c r="AR47" i="78"/>
  <c r="AR39" i="78"/>
  <c r="AR31" i="78"/>
  <c r="AR23" i="78"/>
  <c r="AR15" i="78"/>
  <c r="AR102" i="78"/>
  <c r="AR94" i="78"/>
  <c r="AR86" i="78"/>
  <c r="AR78" i="78"/>
  <c r="AR70" i="78"/>
  <c r="AR62" i="78"/>
  <c r="AR54" i="78"/>
  <c r="AR46" i="78"/>
  <c r="AR38" i="78"/>
  <c r="AR30" i="78"/>
  <c r="AR22" i="78"/>
  <c r="AR101" i="78"/>
  <c r="AR93" i="78"/>
  <c r="AR85" i="78"/>
  <c r="AR77" i="78"/>
  <c r="AR69" i="78"/>
  <c r="AR61" i="78"/>
  <c r="AR53" i="78"/>
  <c r="AR45" i="78"/>
  <c r="AR37" i="78"/>
  <c r="AR29" i="78"/>
  <c r="AR21" i="78"/>
  <c r="AR13" i="78"/>
  <c r="AR108" i="78"/>
  <c r="AR100" i="78"/>
  <c r="AR92" i="78"/>
  <c r="AR84" i="78"/>
  <c r="AR76" i="78"/>
  <c r="AR68" i="78"/>
  <c r="AR60" i="78"/>
  <c r="AR52" i="78"/>
  <c r="AR44" i="78"/>
  <c r="AR36" i="78"/>
  <c r="AR28" i="78"/>
  <c r="AR20" i="78"/>
  <c r="AR107" i="78"/>
  <c r="AR99" i="78"/>
  <c r="AR91" i="78"/>
  <c r="AR83" i="78"/>
  <c r="AR75" i="78"/>
  <c r="AR67" i="78"/>
  <c r="AR59" i="78"/>
  <c r="AR51" i="78"/>
  <c r="AR43" i="78"/>
  <c r="AR35" i="78"/>
  <c r="AR27" i="78"/>
  <c r="AR19" i="78"/>
  <c r="AR106" i="78"/>
  <c r="AR98" i="78"/>
  <c r="AR90" i="78"/>
  <c r="AR82" i="78"/>
  <c r="AR74" i="78"/>
  <c r="AR66" i="78"/>
  <c r="AR58" i="78"/>
  <c r="AR50" i="78"/>
  <c r="AR42" i="78"/>
  <c r="AR34" i="78"/>
  <c r="AR26" i="78"/>
  <c r="AR18" i="78"/>
  <c r="AR97" i="78"/>
  <c r="AR33" i="78"/>
  <c r="AR12" i="78"/>
  <c r="AR105" i="78"/>
  <c r="AR41" i="78"/>
  <c r="AR14" i="78"/>
  <c r="AR11" i="78"/>
  <c r="AR49" i="78"/>
  <c r="AR10" i="78"/>
  <c r="AR57" i="78"/>
  <c r="AR9" i="78"/>
  <c r="AR25" i="78"/>
  <c r="AR65" i="78"/>
  <c r="AR8" i="78"/>
  <c r="AR73" i="78"/>
  <c r="AR89" i="78"/>
  <c r="AR81" i="78"/>
  <c r="AR17" i="78"/>
  <c r="AD10" i="78"/>
  <c r="AB11" i="78"/>
  <c r="AE9" i="78"/>
  <c r="AC10" i="78"/>
  <c r="AA11" i="78"/>
  <c r="Q13" i="78"/>
  <c r="P12" i="78"/>
  <c r="R12" i="78" s="1"/>
  <c r="I9" i="78"/>
  <c r="F12" i="78"/>
  <c r="S12" i="78" l="1"/>
  <c r="EK11" i="78"/>
  <c r="EK10" i="78"/>
  <c r="EI11" i="78"/>
  <c r="EG12" i="78"/>
  <c r="EH13" i="78"/>
  <c r="EJ12" i="78"/>
  <c r="DY11" i="78"/>
  <c r="DW12" i="78"/>
  <c r="DX11" i="78"/>
  <c r="DV12" i="78"/>
  <c r="DZ10" i="78"/>
  <c r="DN11" i="78"/>
  <c r="DL12" i="78"/>
  <c r="DO10" i="78"/>
  <c r="DM13" i="78"/>
  <c r="DK14" i="78"/>
  <c r="DA12" i="78"/>
  <c r="DC11" i="78"/>
  <c r="DB12" i="78"/>
  <c r="CZ13" i="78"/>
  <c r="DD10" i="78"/>
  <c r="CS10" i="78"/>
  <c r="CQ11" i="78"/>
  <c r="CO12" i="78"/>
  <c r="CR11" i="78"/>
  <c r="CP14" i="78"/>
  <c r="CG11" i="78"/>
  <c r="CE12" i="78"/>
  <c r="CH10" i="78"/>
  <c r="CF11" i="78"/>
  <c r="CD12" i="78"/>
  <c r="E11" i="78"/>
  <c r="H11" i="78" s="1"/>
  <c r="I11" i="78" s="1"/>
  <c r="BT13" i="78"/>
  <c r="BW11" i="78"/>
  <c r="BU11" i="78"/>
  <c r="BS12" i="78"/>
  <c r="BV12" i="78" s="1"/>
  <c r="BW10" i="78"/>
  <c r="G10" i="78"/>
  <c r="BJ12" i="78"/>
  <c r="BH13" i="78"/>
  <c r="BK11" i="78"/>
  <c r="BI12" i="78"/>
  <c r="BL10" i="78"/>
  <c r="BA10" i="78"/>
  <c r="AZ11" i="78"/>
  <c r="AX12" i="78"/>
  <c r="AY12" i="78"/>
  <c r="AW13" i="78"/>
  <c r="AN11" i="78"/>
  <c r="AL12" i="78"/>
  <c r="AO11" i="78"/>
  <c r="AM12" i="78"/>
  <c r="AP10" i="78"/>
  <c r="AC11" i="78"/>
  <c r="AA12" i="78"/>
  <c r="AD11" i="78"/>
  <c r="AB12" i="78"/>
  <c r="AE10" i="78"/>
  <c r="T11" i="78"/>
  <c r="P13" i="78"/>
  <c r="R13" i="78" s="1"/>
  <c r="Q14" i="78"/>
  <c r="F13" i="78"/>
  <c r="S13" i="78" l="1"/>
  <c r="EH14" i="78"/>
  <c r="EK12" i="78"/>
  <c r="EG13" i="78"/>
  <c r="EI12" i="78"/>
  <c r="DY12" i="78"/>
  <c r="DW13" i="78"/>
  <c r="DX12" i="78"/>
  <c r="DV13" i="78"/>
  <c r="DZ11" i="78"/>
  <c r="DK15" i="78"/>
  <c r="DM14" i="78"/>
  <c r="DN12" i="78"/>
  <c r="DL13" i="78"/>
  <c r="DO11" i="78"/>
  <c r="DD11" i="78"/>
  <c r="CZ14" i="78"/>
  <c r="DB13" i="78"/>
  <c r="DA13" i="78"/>
  <c r="DC12" i="78"/>
  <c r="E12" i="78"/>
  <c r="E13" i="78" s="1"/>
  <c r="H13" i="78" s="1"/>
  <c r="CP15" i="78"/>
  <c r="CS11" i="78"/>
  <c r="CQ12" i="78"/>
  <c r="CO13" i="78"/>
  <c r="CR12" i="78"/>
  <c r="CF12" i="78"/>
  <c r="CD13" i="78"/>
  <c r="CE13" i="78"/>
  <c r="CG12" i="78"/>
  <c r="G11" i="78"/>
  <c r="CH11" i="78"/>
  <c r="BW12" i="78"/>
  <c r="BU12" i="78"/>
  <c r="BS13" i="78"/>
  <c r="BV13" i="78" s="1"/>
  <c r="BT14" i="78"/>
  <c r="BK12" i="78"/>
  <c r="BI13" i="78"/>
  <c r="BL11" i="78"/>
  <c r="BH14" i="78"/>
  <c r="BJ13" i="78"/>
  <c r="BA11" i="78"/>
  <c r="AY13" i="78"/>
  <c r="AW14" i="78"/>
  <c r="AZ12" i="78"/>
  <c r="AX13" i="78"/>
  <c r="AP11" i="78"/>
  <c r="AO12" i="78"/>
  <c r="AM13" i="78"/>
  <c r="AN12" i="78"/>
  <c r="AL13" i="78"/>
  <c r="AE11" i="78"/>
  <c r="AB13" i="78"/>
  <c r="AD12" i="78"/>
  <c r="AC12" i="78"/>
  <c r="AA13" i="78"/>
  <c r="T13" i="78"/>
  <c r="Q15" i="78"/>
  <c r="P14" i="78"/>
  <c r="R14" i="78" s="1"/>
  <c r="T12" i="78"/>
  <c r="F14" i="78"/>
  <c r="G12" i="78" l="1"/>
  <c r="S14" i="78"/>
  <c r="EG14" i="78"/>
  <c r="EI13" i="78"/>
  <c r="EJ13" i="78"/>
  <c r="EJ14" i="78"/>
  <c r="EH15" i="78"/>
  <c r="DY13" i="78"/>
  <c r="DW14" i="78"/>
  <c r="DV14" i="78"/>
  <c r="DX13" i="78"/>
  <c r="DZ12" i="78"/>
  <c r="DL14" i="78"/>
  <c r="DN13" i="78"/>
  <c r="DO12" i="78"/>
  <c r="DM15" i="78"/>
  <c r="DK16" i="78"/>
  <c r="DD12" i="78"/>
  <c r="CZ15" i="78"/>
  <c r="DB14" i="78"/>
  <c r="DA14" i="78"/>
  <c r="DC13" i="78"/>
  <c r="H12" i="78"/>
  <c r="I13" i="78" s="1"/>
  <c r="CS12" i="78"/>
  <c r="CO14" i="78"/>
  <c r="CQ13" i="78"/>
  <c r="CR13" i="78"/>
  <c r="CP16" i="78"/>
  <c r="CH12" i="78"/>
  <c r="CD14" i="78"/>
  <c r="CF13" i="78"/>
  <c r="CE14" i="78"/>
  <c r="CG13" i="78"/>
  <c r="BW13" i="78"/>
  <c r="BT15" i="78"/>
  <c r="BS14" i="78"/>
  <c r="BU13" i="78"/>
  <c r="BJ14" i="78"/>
  <c r="BH15" i="78"/>
  <c r="BL12" i="78"/>
  <c r="BI14" i="78"/>
  <c r="BK13" i="78"/>
  <c r="BA12" i="78"/>
  <c r="AZ13" i="78"/>
  <c r="AX14" i="78"/>
  <c r="AW15" i="78"/>
  <c r="AY14" i="78"/>
  <c r="AP12" i="78"/>
  <c r="AO13" i="78"/>
  <c r="AM14" i="78"/>
  <c r="AN13" i="78"/>
  <c r="AL14" i="78"/>
  <c r="AA14" i="78"/>
  <c r="AC13" i="78"/>
  <c r="AE12" i="78"/>
  <c r="AB14" i="78"/>
  <c r="AD13" i="78"/>
  <c r="T14" i="78"/>
  <c r="Q16" i="78"/>
  <c r="P15" i="78"/>
  <c r="R15" i="78" s="1"/>
  <c r="F15" i="78"/>
  <c r="E14" i="78"/>
  <c r="G13" i="78"/>
  <c r="S15" i="78" l="1"/>
  <c r="T15" i="78" s="1"/>
  <c r="EH16" i="78"/>
  <c r="EK14" i="78"/>
  <c r="EI14" i="78"/>
  <c r="EG15" i="78"/>
  <c r="EK13" i="78"/>
  <c r="DY14" i="78"/>
  <c r="DW15" i="78"/>
  <c r="DZ13" i="78"/>
  <c r="DX14" i="78"/>
  <c r="DV15" i="78"/>
  <c r="DO13" i="78"/>
  <c r="DN14" i="78"/>
  <c r="DL15" i="78"/>
  <c r="DM16" i="78"/>
  <c r="DK17" i="78"/>
  <c r="I12" i="78"/>
  <c r="DD13" i="78"/>
  <c r="DC14" i="78"/>
  <c r="DA15" i="78"/>
  <c r="DB15" i="78"/>
  <c r="CZ16" i="78"/>
  <c r="CP17" i="78"/>
  <c r="CO15" i="78"/>
  <c r="CQ14" i="78"/>
  <c r="CR14" i="78"/>
  <c r="CS13" i="78"/>
  <c r="CH13" i="78"/>
  <c r="CE15" i="78"/>
  <c r="CG14" i="78"/>
  <c r="CF14" i="78"/>
  <c r="CD15" i="78"/>
  <c r="BU14" i="78"/>
  <c r="BS15" i="78"/>
  <c r="BV15" i="78" s="1"/>
  <c r="BV14" i="78"/>
  <c r="BT16" i="78"/>
  <c r="BL13" i="78"/>
  <c r="BJ15" i="78"/>
  <c r="BH16" i="78"/>
  <c r="BK14" i="78"/>
  <c r="BI15" i="78"/>
  <c r="BA13" i="78"/>
  <c r="AY15" i="78"/>
  <c r="AW16" i="78"/>
  <c r="AZ14" i="78"/>
  <c r="AX15" i="78"/>
  <c r="AN14" i="78"/>
  <c r="AL15" i="78"/>
  <c r="AP13" i="78"/>
  <c r="AO14" i="78"/>
  <c r="AM15" i="78"/>
  <c r="AB15" i="78"/>
  <c r="AD14" i="78"/>
  <c r="AE13" i="78"/>
  <c r="AC14" i="78"/>
  <c r="AA15" i="78"/>
  <c r="Q17" i="78"/>
  <c r="P16" i="78"/>
  <c r="R16" i="78" s="1"/>
  <c r="G14" i="78"/>
  <c r="E15" i="78"/>
  <c r="H15" i="78" s="1"/>
  <c r="H14" i="78"/>
  <c r="F16" i="78"/>
  <c r="S16" i="78" l="1"/>
  <c r="EH17" i="78"/>
  <c r="EI15" i="78"/>
  <c r="EG16" i="78"/>
  <c r="EJ15" i="78"/>
  <c r="DY15" i="78"/>
  <c r="DW16" i="78"/>
  <c r="DZ14" i="78"/>
  <c r="DX15" i="78"/>
  <c r="DV16" i="78"/>
  <c r="DN15" i="78"/>
  <c r="DL16" i="78"/>
  <c r="DO14" i="78"/>
  <c r="DM17" i="78"/>
  <c r="DK18" i="78"/>
  <c r="DB16" i="78"/>
  <c r="CZ17" i="78"/>
  <c r="DC15" i="78"/>
  <c r="DA16" i="78"/>
  <c r="DD14" i="78"/>
  <c r="CP18" i="78"/>
  <c r="CS14" i="78"/>
  <c r="CQ15" i="78"/>
  <c r="CO16" i="78"/>
  <c r="CR15" i="78"/>
  <c r="CF15" i="78"/>
  <c r="CD16" i="78"/>
  <c r="CH14" i="78"/>
  <c r="CG15" i="78"/>
  <c r="CE16" i="78"/>
  <c r="BT17" i="78"/>
  <c r="BU15" i="78"/>
  <c r="BS16" i="78"/>
  <c r="BW15" i="78"/>
  <c r="BW14" i="78"/>
  <c r="BK15" i="78"/>
  <c r="BI16" i="78"/>
  <c r="BL14" i="78"/>
  <c r="BJ16" i="78"/>
  <c r="BH17" i="78"/>
  <c r="AY16" i="78"/>
  <c r="AW17" i="78"/>
  <c r="AZ15" i="78"/>
  <c r="AX16" i="78"/>
  <c r="BA14" i="78"/>
  <c r="AP14" i="78"/>
  <c r="AO15" i="78"/>
  <c r="AM16" i="78"/>
  <c r="AN15" i="78"/>
  <c r="AL16" i="78"/>
  <c r="AA16" i="78"/>
  <c r="AC15" i="78"/>
  <c r="AE14" i="78"/>
  <c r="AD15" i="78"/>
  <c r="AB16" i="78"/>
  <c r="Q18" i="78"/>
  <c r="P17" i="78"/>
  <c r="R17" i="78" s="1"/>
  <c r="F17" i="78"/>
  <c r="I15" i="78"/>
  <c r="I14" i="78"/>
  <c r="E16" i="78"/>
  <c r="G15" i="78"/>
  <c r="T16" i="78" l="1"/>
  <c r="S17" i="78"/>
  <c r="T17" i="78" s="1"/>
  <c r="EK15" i="78"/>
  <c r="EI16" i="78"/>
  <c r="EG17" i="78"/>
  <c r="EJ16" i="78"/>
  <c r="EJ17" i="78"/>
  <c r="EH18" i="78"/>
  <c r="DY16" i="78"/>
  <c r="DW17" i="78"/>
  <c r="DX16" i="78"/>
  <c r="DV17" i="78"/>
  <c r="DZ15" i="78"/>
  <c r="DN16" i="78"/>
  <c r="DL17" i="78"/>
  <c r="DM18" i="78"/>
  <c r="DK19" i="78"/>
  <c r="DO15" i="78"/>
  <c r="DB17" i="78"/>
  <c r="CZ18" i="78"/>
  <c r="DD15" i="78"/>
  <c r="DC16" i="78"/>
  <c r="DA17" i="78"/>
  <c r="CQ16" i="78"/>
  <c r="CO17" i="78"/>
  <c r="CR16" i="78"/>
  <c r="CS15" i="78"/>
  <c r="CP19" i="78"/>
  <c r="CG16" i="78"/>
  <c r="CE17" i="78"/>
  <c r="CF16" i="78"/>
  <c r="CD17" i="78"/>
  <c r="CH15" i="78"/>
  <c r="BU16" i="78"/>
  <c r="BS17" i="78"/>
  <c r="BT18" i="78"/>
  <c r="BV16" i="78"/>
  <c r="BJ17" i="78"/>
  <c r="BH18" i="78"/>
  <c r="BK16" i="78"/>
  <c r="BI17" i="78"/>
  <c r="BL15" i="78"/>
  <c r="AZ16" i="78"/>
  <c r="AX17" i="78"/>
  <c r="BA15" i="78"/>
  <c r="AY17" i="78"/>
  <c r="AW18" i="78"/>
  <c r="AN16" i="78"/>
  <c r="AL17" i="78"/>
  <c r="AO16" i="78"/>
  <c r="AM17" i="78"/>
  <c r="AP15" i="78"/>
  <c r="AD16" i="78"/>
  <c r="AB17" i="78"/>
  <c r="AE15" i="78"/>
  <c r="AC16" i="78"/>
  <c r="AA17" i="78"/>
  <c r="P18" i="78"/>
  <c r="R18" i="78" s="1"/>
  <c r="Q19" i="78"/>
  <c r="G16" i="78"/>
  <c r="E17" i="78"/>
  <c r="F18" i="78"/>
  <c r="H16" i="78"/>
  <c r="S18" i="78" l="1"/>
  <c r="EH19" i="78"/>
  <c r="EK16" i="78"/>
  <c r="EK17" i="78"/>
  <c r="EG18" i="78"/>
  <c r="EI17" i="78"/>
  <c r="DX17" i="78"/>
  <c r="DV18" i="78"/>
  <c r="DY17" i="78"/>
  <c r="DW18" i="78"/>
  <c r="DZ16" i="78"/>
  <c r="DM19" i="78"/>
  <c r="DK20" i="78"/>
  <c r="DN17" i="78"/>
  <c r="DL18" i="78"/>
  <c r="DO16" i="78"/>
  <c r="DD16" i="78"/>
  <c r="DC17" i="78"/>
  <c r="DA18" i="78"/>
  <c r="DB18" i="78"/>
  <c r="CZ19" i="78"/>
  <c r="CP20" i="78"/>
  <c r="CQ17" i="78"/>
  <c r="CO18" i="78"/>
  <c r="CR17" i="78"/>
  <c r="CS16" i="78"/>
  <c r="CF17" i="78"/>
  <c r="CD18" i="78"/>
  <c r="CG17" i="78"/>
  <c r="CE18" i="78"/>
  <c r="CH16" i="78"/>
  <c r="BW16" i="78"/>
  <c r="BU17" i="78"/>
  <c r="BS18" i="78"/>
  <c r="BV18" i="78" s="1"/>
  <c r="BT19" i="78"/>
  <c r="BV17" i="78"/>
  <c r="BK17" i="78"/>
  <c r="BI18" i="78"/>
  <c r="BL16" i="78"/>
  <c r="BJ18" i="78"/>
  <c r="BH19" i="78"/>
  <c r="AY18" i="78"/>
  <c r="AW19" i="78"/>
  <c r="AZ17" i="78"/>
  <c r="AX18" i="78"/>
  <c r="BA16" i="78"/>
  <c r="AP16" i="78"/>
  <c r="AM18" i="78"/>
  <c r="AO17" i="78"/>
  <c r="AN17" i="78"/>
  <c r="AL18" i="78"/>
  <c r="AC17" i="78"/>
  <c r="AA18" i="78"/>
  <c r="AD17" i="78"/>
  <c r="AB18" i="78"/>
  <c r="AE16" i="78"/>
  <c r="T18" i="78"/>
  <c r="P19" i="78"/>
  <c r="R19" i="78" s="1"/>
  <c r="Q20" i="78"/>
  <c r="I16" i="78"/>
  <c r="G17" i="78"/>
  <c r="E18" i="78"/>
  <c r="H18" i="78" s="1"/>
  <c r="F19" i="78"/>
  <c r="H17" i="78"/>
  <c r="S19" i="78" l="1"/>
  <c r="T19" i="78" s="1"/>
  <c r="EI18" i="78"/>
  <c r="EG19" i="78"/>
  <c r="EH20" i="78"/>
  <c r="EJ18" i="78"/>
  <c r="DY18" i="78"/>
  <c r="DW19" i="78"/>
  <c r="DZ17" i="78"/>
  <c r="DX18" i="78"/>
  <c r="DV19" i="78"/>
  <c r="DN18" i="78"/>
  <c r="DL19" i="78"/>
  <c r="DM20" i="78"/>
  <c r="DK21" i="78"/>
  <c r="DO17" i="78"/>
  <c r="DC18" i="78"/>
  <c r="DA19" i="78"/>
  <c r="DD17" i="78"/>
  <c r="DB19" i="78"/>
  <c r="CZ20" i="78"/>
  <c r="CS17" i="78"/>
  <c r="CP21" i="78"/>
  <c r="CO19" i="78"/>
  <c r="CQ18" i="78"/>
  <c r="CR18" i="78"/>
  <c r="CG18" i="78"/>
  <c r="CE19" i="78"/>
  <c r="CH17" i="78"/>
  <c r="CF18" i="78"/>
  <c r="CD19" i="78"/>
  <c r="BW18" i="78"/>
  <c r="BT20" i="78"/>
  <c r="BW17" i="78"/>
  <c r="BU18" i="78"/>
  <c r="BS19" i="78"/>
  <c r="BV19" i="78" s="1"/>
  <c r="BJ19" i="78"/>
  <c r="BH20" i="78"/>
  <c r="BK18" i="78"/>
  <c r="BI19" i="78"/>
  <c r="BL17" i="78"/>
  <c r="AY19" i="78"/>
  <c r="AW20" i="78"/>
  <c r="AZ18" i="78"/>
  <c r="AX19" i="78"/>
  <c r="BA17" i="78"/>
  <c r="AP17" i="78"/>
  <c r="AO18" i="78"/>
  <c r="AM19" i="78"/>
  <c r="AN18" i="78"/>
  <c r="AL19" i="78"/>
  <c r="AD18" i="78"/>
  <c r="AB19" i="78"/>
  <c r="AE17" i="78"/>
  <c r="AC18" i="78"/>
  <c r="AA19" i="78"/>
  <c r="Q21" i="78"/>
  <c r="P20" i="78"/>
  <c r="R20" i="78" s="1"/>
  <c r="F20" i="78"/>
  <c r="I17" i="78"/>
  <c r="G18" i="78"/>
  <c r="E19" i="78"/>
  <c r="I18" i="78"/>
  <c r="S20" i="78" l="1"/>
  <c r="EI19" i="78"/>
  <c r="EG20" i="78"/>
  <c r="EK18" i="78"/>
  <c r="EH21" i="78"/>
  <c r="EJ20" i="78"/>
  <c r="EJ19" i="78"/>
  <c r="DX19" i="78"/>
  <c r="DV20" i="78"/>
  <c r="DY19" i="78"/>
  <c r="DW20" i="78"/>
  <c r="DZ18" i="78"/>
  <c r="DK22" i="78"/>
  <c r="DM21" i="78"/>
  <c r="DN19" i="78"/>
  <c r="DL20" i="78"/>
  <c r="DO18" i="78"/>
  <c r="DB20" i="78"/>
  <c r="CZ21" i="78"/>
  <c r="DC19" i="78"/>
  <c r="DA20" i="78"/>
  <c r="DD18" i="78"/>
  <c r="CQ19" i="78"/>
  <c r="CO20" i="78"/>
  <c r="CR19" i="78"/>
  <c r="CP22" i="78"/>
  <c r="CS18" i="78"/>
  <c r="CF19" i="78"/>
  <c r="CD20" i="78"/>
  <c r="CG19" i="78"/>
  <c r="CE20" i="78"/>
  <c r="CH18" i="78"/>
  <c r="BW19" i="78"/>
  <c r="BT21" i="78"/>
  <c r="BU19" i="78"/>
  <c r="BS20" i="78"/>
  <c r="BK19" i="78"/>
  <c r="BI20" i="78"/>
  <c r="BL18" i="78"/>
  <c r="BJ20" i="78"/>
  <c r="BH21" i="78"/>
  <c r="AY20" i="78"/>
  <c r="AW21" i="78"/>
  <c r="AZ19" i="78"/>
  <c r="AX20" i="78"/>
  <c r="BA18" i="78"/>
  <c r="AN19" i="78"/>
  <c r="AL20" i="78"/>
  <c r="AO19" i="78"/>
  <c r="AM20" i="78"/>
  <c r="AP18" i="78"/>
  <c r="AC19" i="78"/>
  <c r="AA20" i="78"/>
  <c r="AD19" i="78"/>
  <c r="AB20" i="78"/>
  <c r="AE18" i="78"/>
  <c r="P21" i="78"/>
  <c r="R21" i="78" s="1"/>
  <c r="Q22" i="78"/>
  <c r="G19" i="78"/>
  <c r="E20" i="78"/>
  <c r="H20" i="78" s="1"/>
  <c r="F21" i="78"/>
  <c r="H19" i="78"/>
  <c r="S21" i="78" l="1"/>
  <c r="T21" i="78" s="1"/>
  <c r="EK19" i="78"/>
  <c r="EH22" i="78"/>
  <c r="EK20" i="78"/>
  <c r="EI20" i="78"/>
  <c r="EG21" i="78"/>
  <c r="EJ21" i="78" s="1"/>
  <c r="DX20" i="78"/>
  <c r="DV21" i="78"/>
  <c r="DW21" i="78"/>
  <c r="DY20" i="78"/>
  <c r="DZ19" i="78"/>
  <c r="DL21" i="78"/>
  <c r="DN20" i="78"/>
  <c r="DO19" i="78"/>
  <c r="DM22" i="78"/>
  <c r="DK23" i="78"/>
  <c r="DA21" i="78"/>
  <c r="DC20" i="78"/>
  <c r="DD19" i="78"/>
  <c r="CZ22" i="78"/>
  <c r="DB21" i="78"/>
  <c r="CQ20" i="78"/>
  <c r="CO21" i="78"/>
  <c r="CR20" i="78"/>
  <c r="CP23" i="78"/>
  <c r="CS19" i="78"/>
  <c r="CE21" i="78"/>
  <c r="CG20" i="78"/>
  <c r="CF20" i="78"/>
  <c r="CD21" i="78"/>
  <c r="CH19" i="78"/>
  <c r="BU20" i="78"/>
  <c r="BS21" i="78"/>
  <c r="BV21" i="78" s="1"/>
  <c r="BV20" i="78"/>
  <c r="BT22" i="78"/>
  <c r="BI21" i="78"/>
  <c r="BK20" i="78"/>
  <c r="BH22" i="78"/>
  <c r="BJ21" i="78"/>
  <c r="BL19" i="78"/>
  <c r="AX21" i="78"/>
  <c r="AZ20" i="78"/>
  <c r="BA19" i="78"/>
  <c r="AW22" i="78"/>
  <c r="AY21" i="78"/>
  <c r="AM21" i="78"/>
  <c r="AO20" i="78"/>
  <c r="AN20" i="78"/>
  <c r="AL21" i="78"/>
  <c r="AP19" i="78"/>
  <c r="AB21" i="78"/>
  <c r="AD20" i="78"/>
  <c r="AE19" i="78"/>
  <c r="AC20" i="78"/>
  <c r="AA21" i="78"/>
  <c r="Q23" i="78"/>
  <c r="T20" i="78"/>
  <c r="P22" i="78"/>
  <c r="R22" i="78" s="1"/>
  <c r="I19" i="78"/>
  <c r="I20" i="78"/>
  <c r="G20" i="78"/>
  <c r="E21" i="78"/>
  <c r="F22" i="78"/>
  <c r="S22" i="78" l="1"/>
  <c r="EK21" i="78"/>
  <c r="EH23" i="78"/>
  <c r="EG22" i="78"/>
  <c r="EI21" i="78"/>
  <c r="DV22" i="78"/>
  <c r="DX21" i="78"/>
  <c r="DZ20" i="78"/>
  <c r="DY21" i="78"/>
  <c r="DW22" i="78"/>
  <c r="DM23" i="78"/>
  <c r="DK24" i="78"/>
  <c r="DO20" i="78"/>
  <c r="DL22" i="78"/>
  <c r="DN21" i="78"/>
  <c r="DB22" i="78"/>
  <c r="CZ23" i="78"/>
  <c r="DD20" i="78"/>
  <c r="DC21" i="78"/>
  <c r="DA22" i="78"/>
  <c r="CO22" i="78"/>
  <c r="CQ21" i="78"/>
  <c r="CR21" i="78"/>
  <c r="CP24" i="78"/>
  <c r="CS20" i="78"/>
  <c r="CH20" i="78"/>
  <c r="CD22" i="78"/>
  <c r="CF21" i="78"/>
  <c r="CG21" i="78"/>
  <c r="CE22" i="78"/>
  <c r="BW21" i="78"/>
  <c r="BT23" i="78"/>
  <c r="BS22" i="78"/>
  <c r="BV22" i="78" s="1"/>
  <c r="BU21" i="78"/>
  <c r="BW20" i="78"/>
  <c r="BJ22" i="78"/>
  <c r="BH23" i="78"/>
  <c r="BL20" i="78"/>
  <c r="BK21" i="78"/>
  <c r="BI22" i="78"/>
  <c r="AY22" i="78"/>
  <c r="AW23" i="78"/>
  <c r="BA20" i="78"/>
  <c r="AZ21" i="78"/>
  <c r="AX22" i="78"/>
  <c r="AL22" i="78"/>
  <c r="AN21" i="78"/>
  <c r="AP20" i="78"/>
  <c r="AO21" i="78"/>
  <c r="AM22" i="78"/>
  <c r="AA22" i="78"/>
  <c r="AC21" i="78"/>
  <c r="AE20" i="78"/>
  <c r="AD21" i="78"/>
  <c r="AB22" i="78"/>
  <c r="P23" i="78"/>
  <c r="R23" i="78" s="1"/>
  <c r="Q24" i="78"/>
  <c r="E22" i="78"/>
  <c r="H22" i="78" s="1"/>
  <c r="G21" i="78"/>
  <c r="F23" i="78"/>
  <c r="H21" i="78"/>
  <c r="S23" i="78" l="1"/>
  <c r="EI22" i="78"/>
  <c r="EG23" i="78"/>
  <c r="EH24" i="78"/>
  <c r="EJ22" i="78"/>
  <c r="DZ21" i="78"/>
  <c r="DY22" i="78"/>
  <c r="DW23" i="78"/>
  <c r="DX22" i="78"/>
  <c r="DV23" i="78"/>
  <c r="DO21" i="78"/>
  <c r="DN22" i="78"/>
  <c r="DL23" i="78"/>
  <c r="DM24" i="78"/>
  <c r="DK25" i="78"/>
  <c r="DC22" i="78"/>
  <c r="DA23" i="78"/>
  <c r="DB23" i="78"/>
  <c r="CZ24" i="78"/>
  <c r="DD21" i="78"/>
  <c r="CP25" i="78"/>
  <c r="CS21" i="78"/>
  <c r="CQ22" i="78"/>
  <c r="CO23" i="78"/>
  <c r="CR22" i="78"/>
  <c r="CG22" i="78"/>
  <c r="CE23" i="78"/>
  <c r="CF22" i="78"/>
  <c r="CD23" i="78"/>
  <c r="CH21" i="78"/>
  <c r="BW22" i="78"/>
  <c r="BU22" i="78"/>
  <c r="BS23" i="78"/>
  <c r="BV23" i="78" s="1"/>
  <c r="BT24" i="78"/>
  <c r="BK22" i="78"/>
  <c r="BI23" i="78"/>
  <c r="BJ23" i="78"/>
  <c r="BH24" i="78"/>
  <c r="BL21" i="78"/>
  <c r="AZ22" i="78"/>
  <c r="AX23" i="78"/>
  <c r="BA21" i="78"/>
  <c r="AY23" i="78"/>
  <c r="AW24" i="78"/>
  <c r="AO22" i="78"/>
  <c r="AM23" i="78"/>
  <c r="AP21" i="78"/>
  <c r="AN22" i="78"/>
  <c r="AL23" i="78"/>
  <c r="AD22" i="78"/>
  <c r="AB23" i="78"/>
  <c r="AE21" i="78"/>
  <c r="AC22" i="78"/>
  <c r="AA23" i="78"/>
  <c r="Q25" i="78"/>
  <c r="T22" i="78"/>
  <c r="P24" i="78"/>
  <c r="R24" i="78" s="1"/>
  <c r="I21" i="78"/>
  <c r="I22" i="78"/>
  <c r="F24" i="78"/>
  <c r="G22" i="78"/>
  <c r="E23" i="78"/>
  <c r="H23" i="78" s="1"/>
  <c r="T23" i="78" l="1"/>
  <c r="S24" i="78"/>
  <c r="EK22" i="78"/>
  <c r="EI23" i="78"/>
  <c r="EG24" i="78"/>
  <c r="EJ24" i="78"/>
  <c r="EH25" i="78"/>
  <c r="EJ23" i="78"/>
  <c r="DY23" i="78"/>
  <c r="DW24" i="78"/>
  <c r="DZ22" i="78"/>
  <c r="DX23" i="78"/>
  <c r="DV24" i="78"/>
  <c r="DM25" i="78"/>
  <c r="DK26" i="78"/>
  <c r="DN23" i="78"/>
  <c r="DL24" i="78"/>
  <c r="DO22" i="78"/>
  <c r="DC23" i="78"/>
  <c r="DA24" i="78"/>
  <c r="DB24" i="78"/>
  <c r="CZ25" i="78"/>
  <c r="DD22" i="78"/>
  <c r="CQ23" i="78"/>
  <c r="CO24" i="78"/>
  <c r="CR23" i="78"/>
  <c r="CS22" i="78"/>
  <c r="CP26" i="78"/>
  <c r="CF23" i="78"/>
  <c r="CD24" i="78"/>
  <c r="CG23" i="78"/>
  <c r="CE24" i="78"/>
  <c r="CH22" i="78"/>
  <c r="BW23" i="78"/>
  <c r="BU23" i="78"/>
  <c r="BS24" i="78"/>
  <c r="BV24" i="78" s="1"/>
  <c r="BT25" i="78"/>
  <c r="BJ24" i="78"/>
  <c r="BH25" i="78"/>
  <c r="BK23" i="78"/>
  <c r="BI24" i="78"/>
  <c r="BL22" i="78"/>
  <c r="AZ23" i="78"/>
  <c r="AX24" i="78"/>
  <c r="AY24" i="78"/>
  <c r="AW25" i="78"/>
  <c r="BA22" i="78"/>
  <c r="AO23" i="78"/>
  <c r="AM24" i="78"/>
  <c r="AN23" i="78"/>
  <c r="AL24" i="78"/>
  <c r="AP22" i="78"/>
  <c r="AC23" i="78"/>
  <c r="AA24" i="78"/>
  <c r="AD23" i="78"/>
  <c r="AB24" i="78"/>
  <c r="AE22" i="78"/>
  <c r="Q26" i="78"/>
  <c r="P25" i="78"/>
  <c r="R25" i="78" s="1"/>
  <c r="I23" i="78"/>
  <c r="E24" i="78"/>
  <c r="H24" i="78" s="1"/>
  <c r="G23" i="78"/>
  <c r="F25" i="78"/>
  <c r="S25" i="78" l="1"/>
  <c r="EK24" i="78"/>
  <c r="EK23" i="78"/>
  <c r="EH26" i="78"/>
  <c r="EI24" i="78"/>
  <c r="EG25" i="78"/>
  <c r="DY24" i="78"/>
  <c r="DW25" i="78"/>
  <c r="DX24" i="78"/>
  <c r="DV25" i="78"/>
  <c r="DZ23" i="78"/>
  <c r="DN24" i="78"/>
  <c r="DL25" i="78"/>
  <c r="DO23" i="78"/>
  <c r="DM26" i="78"/>
  <c r="DK27" i="78"/>
  <c r="DB25" i="78"/>
  <c r="CZ26" i="78"/>
  <c r="DC24" i="78"/>
  <c r="DA25" i="78"/>
  <c r="DD23" i="78"/>
  <c r="CQ24" i="78"/>
  <c r="CO25" i="78"/>
  <c r="CR24" i="78"/>
  <c r="CP27" i="78"/>
  <c r="CS23" i="78"/>
  <c r="CG24" i="78"/>
  <c r="CE25" i="78"/>
  <c r="CH23" i="78"/>
  <c r="CF24" i="78"/>
  <c r="CD25" i="78"/>
  <c r="BW24" i="78"/>
  <c r="BT26" i="78"/>
  <c r="BU24" i="78"/>
  <c r="BS25" i="78"/>
  <c r="BK24" i="78"/>
  <c r="BI25" i="78"/>
  <c r="BL23" i="78"/>
  <c r="BJ25" i="78"/>
  <c r="BH26" i="78"/>
  <c r="AY25" i="78"/>
  <c r="AW26" i="78"/>
  <c r="AZ24" i="78"/>
  <c r="AX25" i="78"/>
  <c r="BA23" i="78"/>
  <c r="AO24" i="78"/>
  <c r="AM25" i="78"/>
  <c r="AN24" i="78"/>
  <c r="AL25" i="78"/>
  <c r="AP23" i="78"/>
  <c r="AD24" i="78"/>
  <c r="AB25" i="78"/>
  <c r="AE23" i="78"/>
  <c r="AC24" i="78"/>
  <c r="AA25" i="78"/>
  <c r="T24" i="78"/>
  <c r="P26" i="78"/>
  <c r="R26" i="78" s="1"/>
  <c r="Q27" i="78"/>
  <c r="G24" i="78"/>
  <c r="E25" i="78"/>
  <c r="H25" i="78" s="1"/>
  <c r="I24" i="78"/>
  <c r="F26" i="78"/>
  <c r="S26" i="78" l="1"/>
  <c r="EH27" i="78"/>
  <c r="EI25" i="78"/>
  <c r="EG26" i="78"/>
  <c r="EJ25" i="78"/>
  <c r="DX25" i="78"/>
  <c r="DV26" i="78"/>
  <c r="DY25" i="78"/>
  <c r="DW26" i="78"/>
  <c r="DZ24" i="78"/>
  <c r="DM27" i="78"/>
  <c r="DK28" i="78"/>
  <c r="DN25" i="78"/>
  <c r="DL26" i="78"/>
  <c r="DO24" i="78"/>
  <c r="DD24" i="78"/>
  <c r="DB26" i="78"/>
  <c r="CZ27" i="78"/>
  <c r="DC25" i="78"/>
  <c r="DA26" i="78"/>
  <c r="CP28" i="78"/>
  <c r="CS24" i="78"/>
  <c r="CQ25" i="78"/>
  <c r="CO26" i="78"/>
  <c r="CR25" i="78"/>
  <c r="CF25" i="78"/>
  <c r="CD26" i="78"/>
  <c r="CG25" i="78"/>
  <c r="CE26" i="78"/>
  <c r="CH24" i="78"/>
  <c r="BU25" i="78"/>
  <c r="BS26" i="78"/>
  <c r="BV26" i="78" s="1"/>
  <c r="BT27" i="78"/>
  <c r="BV25" i="78"/>
  <c r="BK25" i="78"/>
  <c r="BI26" i="78"/>
  <c r="BJ26" i="78"/>
  <c r="BH27" i="78"/>
  <c r="BL24" i="78"/>
  <c r="AZ25" i="78"/>
  <c r="AX26" i="78"/>
  <c r="BA24" i="78"/>
  <c r="AY26" i="78"/>
  <c r="AW27" i="78"/>
  <c r="AN25" i="78"/>
  <c r="AL26" i="78"/>
  <c r="AO25" i="78"/>
  <c r="AM26" i="78"/>
  <c r="AP24" i="78"/>
  <c r="AC25" i="78"/>
  <c r="AA26" i="78"/>
  <c r="AD25" i="78"/>
  <c r="AB26" i="78"/>
  <c r="AE24" i="78"/>
  <c r="P27" i="78"/>
  <c r="R27" i="78" s="1"/>
  <c r="T25" i="78"/>
  <c r="Q28" i="78"/>
  <c r="F27" i="78"/>
  <c r="G25" i="78"/>
  <c r="E26" i="78"/>
  <c r="I25" i="78"/>
  <c r="T26" i="78" l="1"/>
  <c r="S27" i="78"/>
  <c r="EI26" i="78"/>
  <c r="EG27" i="78"/>
  <c r="EK25" i="78"/>
  <c r="EJ27" i="78"/>
  <c r="EH28" i="78"/>
  <c r="EJ26" i="78"/>
  <c r="DY26" i="78"/>
  <c r="DW27" i="78"/>
  <c r="DX26" i="78"/>
  <c r="DV27" i="78"/>
  <c r="DZ25" i="78"/>
  <c r="DN26" i="78"/>
  <c r="DL27" i="78"/>
  <c r="DO25" i="78"/>
  <c r="DM28" i="78"/>
  <c r="DK29" i="78"/>
  <c r="DD25" i="78"/>
  <c r="DC26" i="78"/>
  <c r="DA27" i="78"/>
  <c r="DB27" i="78"/>
  <c r="CZ28" i="78"/>
  <c r="CS25" i="78"/>
  <c r="CQ26" i="78"/>
  <c r="CO27" i="78"/>
  <c r="CR26" i="78"/>
  <c r="CP29" i="78"/>
  <c r="CG26" i="78"/>
  <c r="CE27" i="78"/>
  <c r="CH25" i="78"/>
  <c r="CF26" i="78"/>
  <c r="CD27" i="78"/>
  <c r="BW26" i="78"/>
  <c r="BW25" i="78"/>
  <c r="BU26" i="78"/>
  <c r="BS27" i="78"/>
  <c r="BV27" i="78"/>
  <c r="BT28" i="78"/>
  <c r="BJ27" i="78"/>
  <c r="BH28" i="78"/>
  <c r="BK26" i="78"/>
  <c r="BI27" i="78"/>
  <c r="BL25" i="78"/>
  <c r="AY27" i="78"/>
  <c r="AW28" i="78"/>
  <c r="AZ26" i="78"/>
  <c r="AX27" i="78"/>
  <c r="BA25" i="78"/>
  <c r="AP25" i="78"/>
  <c r="AO26" i="78"/>
  <c r="AM27" i="78"/>
  <c r="AN26" i="78"/>
  <c r="AL27" i="78"/>
  <c r="AD26" i="78"/>
  <c r="AB27" i="78"/>
  <c r="AE25" i="78"/>
  <c r="AC26" i="78"/>
  <c r="AA27" i="78"/>
  <c r="T27" i="78"/>
  <c r="Q29" i="78"/>
  <c r="P28" i="78"/>
  <c r="R28" i="78" s="1"/>
  <c r="F28" i="78"/>
  <c r="G26" i="78"/>
  <c r="E27" i="78"/>
  <c r="H26" i="78"/>
  <c r="S28" i="78" l="1"/>
  <c r="EH29" i="78"/>
  <c r="EK26" i="78"/>
  <c r="EI27" i="78"/>
  <c r="EG28" i="78"/>
  <c r="EK27" i="78"/>
  <c r="DX27" i="78"/>
  <c r="DV28" i="78"/>
  <c r="DY27" i="78"/>
  <c r="DW28" i="78"/>
  <c r="DZ26" i="78"/>
  <c r="DK30" i="78"/>
  <c r="DM29" i="78"/>
  <c r="DN27" i="78"/>
  <c r="DL28" i="78"/>
  <c r="DO26" i="78"/>
  <c r="DB28" i="78"/>
  <c r="CZ29" i="78"/>
  <c r="DC27" i="78"/>
  <c r="DA28" i="78"/>
  <c r="DD26" i="78"/>
  <c r="CP30" i="78"/>
  <c r="CQ27" i="78"/>
  <c r="CO28" i="78"/>
  <c r="CR27" i="78"/>
  <c r="CS26" i="78"/>
  <c r="CF27" i="78"/>
  <c r="CD28" i="78"/>
  <c r="CG27" i="78"/>
  <c r="CE28" i="78"/>
  <c r="CH26" i="78"/>
  <c r="BW27" i="78"/>
  <c r="BT29" i="78"/>
  <c r="BU27" i="78"/>
  <c r="BS28" i="78"/>
  <c r="BK27" i="78"/>
  <c r="BI28" i="78"/>
  <c r="BJ28" i="78"/>
  <c r="BH29" i="78"/>
  <c r="BL26" i="78"/>
  <c r="AZ27" i="78"/>
  <c r="AX28" i="78"/>
  <c r="BA26" i="78"/>
  <c r="AY28" i="78"/>
  <c r="AW29" i="78"/>
  <c r="AP26" i="78"/>
  <c r="AN27" i="78"/>
  <c r="AL28" i="78"/>
  <c r="AO27" i="78"/>
  <c r="AM28" i="78"/>
  <c r="AC27" i="78"/>
  <c r="AA28" i="78"/>
  <c r="AD27" i="78"/>
  <c r="AB28" i="78"/>
  <c r="AE26" i="78"/>
  <c r="P29" i="78"/>
  <c r="R29" i="78" s="1"/>
  <c r="Q30" i="78"/>
  <c r="G27" i="78"/>
  <c r="E28" i="78"/>
  <c r="H28" i="78" s="1"/>
  <c r="I26" i="78"/>
  <c r="F29" i="78"/>
  <c r="H27" i="78"/>
  <c r="S29" i="78" l="1"/>
  <c r="EI28" i="78"/>
  <c r="EG29" i="78"/>
  <c r="EJ29" i="78" s="1"/>
  <c r="EJ28" i="78"/>
  <c r="EH30" i="78"/>
  <c r="DZ27" i="78"/>
  <c r="DX28" i="78"/>
  <c r="DV29" i="78"/>
  <c r="DW29" i="78"/>
  <c r="DY28" i="78"/>
  <c r="DL29" i="78"/>
  <c r="DN28" i="78"/>
  <c r="DO27" i="78"/>
  <c r="DM30" i="78"/>
  <c r="DK31" i="78"/>
  <c r="CZ30" i="78"/>
  <c r="DB29" i="78"/>
  <c r="DA29" i="78"/>
  <c r="DC28" i="78"/>
  <c r="DD27" i="78"/>
  <c r="CQ28" i="78"/>
  <c r="CO29" i="78"/>
  <c r="CR28" i="78"/>
  <c r="CS27" i="78"/>
  <c r="CP31" i="78"/>
  <c r="CH27" i="78"/>
  <c r="CE29" i="78"/>
  <c r="CG28" i="78"/>
  <c r="CF28" i="78"/>
  <c r="CD29" i="78"/>
  <c r="BU28" i="78"/>
  <c r="BS29" i="78"/>
  <c r="BV29" i="78" s="1"/>
  <c r="BV28" i="78"/>
  <c r="BT30" i="78"/>
  <c r="BI29" i="78"/>
  <c r="BK28" i="78"/>
  <c r="BH30" i="78"/>
  <c r="BJ29" i="78"/>
  <c r="BL27" i="78"/>
  <c r="AW30" i="78"/>
  <c r="AY29" i="78"/>
  <c r="AX29" i="78"/>
  <c r="AZ28" i="78"/>
  <c r="BA27" i="78"/>
  <c r="AM29" i="78"/>
  <c r="AO28" i="78"/>
  <c r="AP27" i="78"/>
  <c r="AN28" i="78"/>
  <c r="AL29" i="78"/>
  <c r="AB29" i="78"/>
  <c r="AD28" i="78"/>
  <c r="AE27" i="78"/>
  <c r="AC28" i="78"/>
  <c r="AA29" i="78"/>
  <c r="Q31" i="78"/>
  <c r="T29" i="78"/>
  <c r="P30" i="78"/>
  <c r="R30" i="78" s="1"/>
  <c r="T28" i="78"/>
  <c r="I28" i="78"/>
  <c r="F30" i="78"/>
  <c r="I27" i="78"/>
  <c r="G28" i="78"/>
  <c r="E29" i="78"/>
  <c r="H29" i="78" s="1"/>
  <c r="S30" i="78" l="1"/>
  <c r="EK28" i="78"/>
  <c r="EK29" i="78"/>
  <c r="EH31" i="78"/>
  <c r="EG30" i="78"/>
  <c r="EI29" i="78"/>
  <c r="DY29" i="78"/>
  <c r="DW30" i="78"/>
  <c r="DV30" i="78"/>
  <c r="DX29" i="78"/>
  <c r="DZ28" i="78"/>
  <c r="DM31" i="78"/>
  <c r="DK32" i="78"/>
  <c r="DO28" i="78"/>
  <c r="DL30" i="78"/>
  <c r="DN29" i="78"/>
  <c r="DD28" i="78"/>
  <c r="DC29" i="78"/>
  <c r="DA30" i="78"/>
  <c r="DB30" i="78"/>
  <c r="CZ31" i="78"/>
  <c r="CS28" i="78"/>
  <c r="CP32" i="78"/>
  <c r="CO30" i="78"/>
  <c r="CQ29" i="78"/>
  <c r="CR29" i="78"/>
  <c r="CD30" i="78"/>
  <c r="CF29" i="78"/>
  <c r="CH28" i="78"/>
  <c r="CG29" i="78"/>
  <c r="CE30" i="78"/>
  <c r="BW28" i="78"/>
  <c r="BS30" i="78"/>
  <c r="BV30" i="78" s="1"/>
  <c r="BU29" i="78"/>
  <c r="BW29" i="78"/>
  <c r="BT31" i="78"/>
  <c r="BJ30" i="78"/>
  <c r="BH31" i="78"/>
  <c r="BL28" i="78"/>
  <c r="BK29" i="78"/>
  <c r="BI30" i="78"/>
  <c r="BA28" i="78"/>
  <c r="AZ29" i="78"/>
  <c r="AX30" i="78"/>
  <c r="AY30" i="78"/>
  <c r="AW31" i="78"/>
  <c r="AP28" i="78"/>
  <c r="AL30" i="78"/>
  <c r="AN29" i="78"/>
  <c r="AO29" i="78"/>
  <c r="AM30" i="78"/>
  <c r="AA30" i="78"/>
  <c r="AC29" i="78"/>
  <c r="AE28" i="78"/>
  <c r="AD29" i="78"/>
  <c r="AB30" i="78"/>
  <c r="P31" i="78"/>
  <c r="R31" i="78" s="1"/>
  <c r="Q32" i="78"/>
  <c r="I29" i="78"/>
  <c r="E30" i="78"/>
  <c r="H30" i="78" s="1"/>
  <c r="G29" i="78"/>
  <c r="F31" i="78"/>
  <c r="S31" i="78" l="1"/>
  <c r="EI30" i="78"/>
  <c r="EG31" i="78"/>
  <c r="EJ30" i="78"/>
  <c r="EJ31" i="78"/>
  <c r="EH32" i="78"/>
  <c r="DY30" i="78"/>
  <c r="DW31" i="78"/>
  <c r="DX30" i="78"/>
  <c r="DV31" i="78"/>
  <c r="DZ29" i="78"/>
  <c r="DO29" i="78"/>
  <c r="DN30" i="78"/>
  <c r="DL31" i="78"/>
  <c r="DM32" i="78"/>
  <c r="DK33" i="78"/>
  <c r="DC30" i="78"/>
  <c r="DA31" i="78"/>
  <c r="DB31" i="78"/>
  <c r="CZ32" i="78"/>
  <c r="DD29" i="78"/>
  <c r="CS29" i="78"/>
  <c r="CQ30" i="78"/>
  <c r="CO31" i="78"/>
  <c r="CR30" i="78"/>
  <c r="CP33" i="78"/>
  <c r="CH29" i="78"/>
  <c r="CG30" i="78"/>
  <c r="CE31" i="78"/>
  <c r="CF30" i="78"/>
  <c r="CD31" i="78"/>
  <c r="BW30" i="78"/>
  <c r="BU30" i="78"/>
  <c r="BS31" i="78"/>
  <c r="BV31" i="78" s="1"/>
  <c r="BT32" i="78"/>
  <c r="BK30" i="78"/>
  <c r="BI31" i="78"/>
  <c r="BL29" i="78"/>
  <c r="BJ31" i="78"/>
  <c r="BH32" i="78"/>
  <c r="AY31" i="78"/>
  <c r="AW32" i="78"/>
  <c r="BA29" i="78"/>
  <c r="AZ30" i="78"/>
  <c r="AX31" i="78"/>
  <c r="AO30" i="78"/>
  <c r="AM31" i="78"/>
  <c r="AP29" i="78"/>
  <c r="AN30" i="78"/>
  <c r="AL31" i="78"/>
  <c r="AD30" i="78"/>
  <c r="AB31" i="78"/>
  <c r="AE29" i="78"/>
  <c r="AC30" i="78"/>
  <c r="AA31" i="78"/>
  <c r="Q33" i="78"/>
  <c r="T30" i="78"/>
  <c r="P32" i="78"/>
  <c r="R32" i="78" s="1"/>
  <c r="I30" i="78"/>
  <c r="G30" i="78"/>
  <c r="E31" i="78"/>
  <c r="H31" i="78" s="1"/>
  <c r="F32" i="78"/>
  <c r="T31" i="78" l="1"/>
  <c r="S32" i="78"/>
  <c r="EH33" i="78"/>
  <c r="EI31" i="78"/>
  <c r="EG32" i="78"/>
  <c r="EK31" i="78"/>
  <c r="EK30" i="78"/>
  <c r="DX31" i="78"/>
  <c r="DV32" i="78"/>
  <c r="DY31" i="78"/>
  <c r="DW32" i="78"/>
  <c r="DZ30" i="78"/>
  <c r="DM33" i="78"/>
  <c r="DK34" i="78"/>
  <c r="DN31" i="78"/>
  <c r="DL32" i="78"/>
  <c r="DO30" i="78"/>
  <c r="DB32" i="78"/>
  <c r="CZ33" i="78"/>
  <c r="DC31" i="78"/>
  <c r="DA32" i="78"/>
  <c r="DD30" i="78"/>
  <c r="CS30" i="78"/>
  <c r="CP34" i="78"/>
  <c r="CQ31" i="78"/>
  <c r="CO32" i="78"/>
  <c r="CR31" i="78"/>
  <c r="CH30" i="78"/>
  <c r="CF31" i="78"/>
  <c r="CD32" i="78"/>
  <c r="CG31" i="78"/>
  <c r="CE32" i="78"/>
  <c r="BW31" i="78"/>
  <c r="BT33" i="78"/>
  <c r="BU31" i="78"/>
  <c r="BS32" i="78"/>
  <c r="BJ32" i="78"/>
  <c r="BH33" i="78"/>
  <c r="BK31" i="78"/>
  <c r="BI32" i="78"/>
  <c r="BL30" i="78"/>
  <c r="BA30" i="78"/>
  <c r="AZ31" i="78"/>
  <c r="AX32" i="78"/>
  <c r="AY32" i="78"/>
  <c r="AW33" i="78"/>
  <c r="AN31" i="78"/>
  <c r="AL32" i="78"/>
  <c r="AO31" i="78"/>
  <c r="AM32" i="78"/>
  <c r="AP30" i="78"/>
  <c r="AC31" i="78"/>
  <c r="AA32" i="78"/>
  <c r="AD31" i="78"/>
  <c r="AB32" i="78"/>
  <c r="AE30" i="78"/>
  <c r="Q34" i="78"/>
  <c r="P33" i="78"/>
  <c r="R33" i="78" s="1"/>
  <c r="F33" i="78"/>
  <c r="E32" i="78"/>
  <c r="G31" i="78"/>
  <c r="I31" i="78"/>
  <c r="S33" i="78" l="1"/>
  <c r="EI32" i="78"/>
  <c r="EG33" i="78"/>
  <c r="EJ33" i="78" s="1"/>
  <c r="EH34" i="78"/>
  <c r="EJ32" i="78"/>
  <c r="DY32" i="78"/>
  <c r="DW33" i="78"/>
  <c r="DX32" i="78"/>
  <c r="DV33" i="78"/>
  <c r="DZ31" i="78"/>
  <c r="DN32" i="78"/>
  <c r="DL33" i="78"/>
  <c r="DO31" i="78"/>
  <c r="DM34" i="78"/>
  <c r="DK35" i="78"/>
  <c r="DB33" i="78"/>
  <c r="CZ34" i="78"/>
  <c r="DC32" i="78"/>
  <c r="DA33" i="78"/>
  <c r="DD31" i="78"/>
  <c r="CQ32" i="78"/>
  <c r="CO33" i="78"/>
  <c r="CR32" i="78"/>
  <c r="CS31" i="78"/>
  <c r="CP35" i="78"/>
  <c r="CH31" i="78"/>
  <c r="CF32" i="78"/>
  <c r="CD33" i="78"/>
  <c r="CG32" i="78"/>
  <c r="CE33" i="78"/>
  <c r="BU32" i="78"/>
  <c r="BS33" i="78"/>
  <c r="BT34" i="78"/>
  <c r="BV32" i="78"/>
  <c r="BK32" i="78"/>
  <c r="BI33" i="78"/>
  <c r="BL31" i="78"/>
  <c r="BJ33" i="78"/>
  <c r="BH34" i="78"/>
  <c r="AY33" i="78"/>
  <c r="AW34" i="78"/>
  <c r="AZ32" i="78"/>
  <c r="AX33" i="78"/>
  <c r="BA31" i="78"/>
  <c r="AO32" i="78"/>
  <c r="AM33" i="78"/>
  <c r="AP31" i="78"/>
  <c r="AN32" i="78"/>
  <c r="AL33" i="78"/>
  <c r="AD32" i="78"/>
  <c r="AB33" i="78"/>
  <c r="AE31" i="78"/>
  <c r="AC32" i="78"/>
  <c r="AA33" i="78"/>
  <c r="T32" i="78"/>
  <c r="P34" i="78"/>
  <c r="R34" i="78" s="1"/>
  <c r="Q35" i="78"/>
  <c r="F34" i="78"/>
  <c r="G32" i="78"/>
  <c r="E33" i="78"/>
  <c r="H32" i="78"/>
  <c r="S34" i="78" l="1"/>
  <c r="EK33" i="78"/>
  <c r="EK32" i="78"/>
  <c r="EI33" i="78"/>
  <c r="EG34" i="78"/>
  <c r="EJ34" i="78" s="1"/>
  <c r="EH35" i="78"/>
  <c r="DY33" i="78"/>
  <c r="DW34" i="78"/>
  <c r="DX33" i="78"/>
  <c r="DV34" i="78"/>
  <c r="DZ32" i="78"/>
  <c r="DM35" i="78"/>
  <c r="DK36" i="78"/>
  <c r="DN33" i="78"/>
  <c r="DL34" i="78"/>
  <c r="DO32" i="78"/>
  <c r="DB34" i="78"/>
  <c r="CZ35" i="78"/>
  <c r="DC33" i="78"/>
  <c r="DA34" i="78"/>
  <c r="DD32" i="78"/>
  <c r="CP36" i="78"/>
  <c r="CS32" i="78"/>
  <c r="CQ33" i="78"/>
  <c r="CO34" i="78"/>
  <c r="CR33" i="78"/>
  <c r="CG33" i="78"/>
  <c r="CE34" i="78"/>
  <c r="CH32" i="78"/>
  <c r="CF33" i="78"/>
  <c r="CD34" i="78"/>
  <c r="BU33" i="78"/>
  <c r="BS34" i="78"/>
  <c r="BV34" i="78" s="1"/>
  <c r="BW32" i="78"/>
  <c r="BT35" i="78"/>
  <c r="BV33" i="78"/>
  <c r="BJ34" i="78"/>
  <c r="BH35" i="78"/>
  <c r="BK33" i="78"/>
  <c r="BI34" i="78"/>
  <c r="BL32" i="78"/>
  <c r="AZ33" i="78"/>
  <c r="AX34" i="78"/>
  <c r="BA32" i="78"/>
  <c r="AY34" i="78"/>
  <c r="AW35" i="78"/>
  <c r="AO33" i="78"/>
  <c r="AM34" i="78"/>
  <c r="AN33" i="78"/>
  <c r="AL34" i="78"/>
  <c r="AP32" i="78"/>
  <c r="AC33" i="78"/>
  <c r="AA34" i="78"/>
  <c r="AD33" i="78"/>
  <c r="AB34" i="78"/>
  <c r="AE32" i="78"/>
  <c r="T34" i="78"/>
  <c r="T33" i="78"/>
  <c r="Q36" i="78"/>
  <c r="P35" i="78"/>
  <c r="R35" i="78" s="1"/>
  <c r="I32" i="78"/>
  <c r="F35" i="78"/>
  <c r="G33" i="78"/>
  <c r="E34" i="78"/>
  <c r="H33" i="78"/>
  <c r="S35" i="78" l="1"/>
  <c r="EK34" i="78"/>
  <c r="EI34" i="78"/>
  <c r="EG35" i="78"/>
  <c r="EJ35" i="78" s="1"/>
  <c r="EH36" i="78"/>
  <c r="DX34" i="78"/>
  <c r="DV35" i="78"/>
  <c r="DY34" i="78"/>
  <c r="DW35" i="78"/>
  <c r="DZ33" i="78"/>
  <c r="DN34" i="78"/>
  <c r="DL35" i="78"/>
  <c r="DO33" i="78"/>
  <c r="DM36" i="78"/>
  <c r="DK37" i="78"/>
  <c r="DB35" i="78"/>
  <c r="CZ36" i="78"/>
  <c r="DC34" i="78"/>
  <c r="DA35" i="78"/>
  <c r="DD33" i="78"/>
  <c r="CQ34" i="78"/>
  <c r="CO35" i="78"/>
  <c r="CR34" i="78"/>
  <c r="CS33" i="78"/>
  <c r="CP37" i="78"/>
  <c r="CF34" i="78"/>
  <c r="CD35" i="78"/>
  <c r="CG34" i="78"/>
  <c r="CE35" i="78"/>
  <c r="CH33" i="78"/>
  <c r="BW33" i="78"/>
  <c r="BW34" i="78"/>
  <c r="BU34" i="78"/>
  <c r="BS35" i="78"/>
  <c r="BV35" i="78"/>
  <c r="BT36" i="78"/>
  <c r="BK34" i="78"/>
  <c r="BI35" i="78"/>
  <c r="BL33" i="78"/>
  <c r="BJ35" i="78"/>
  <c r="BH36" i="78"/>
  <c r="AY35" i="78"/>
  <c r="AW36" i="78"/>
  <c r="AZ34" i="78"/>
  <c r="AX35" i="78"/>
  <c r="BA33" i="78"/>
  <c r="AO34" i="78"/>
  <c r="AM35" i="78"/>
  <c r="AN34" i="78"/>
  <c r="AL35" i="78"/>
  <c r="AP33" i="78"/>
  <c r="AD34" i="78"/>
  <c r="AB35" i="78"/>
  <c r="AE33" i="78"/>
  <c r="AC34" i="78"/>
  <c r="AA35" i="78"/>
  <c r="Q37" i="78"/>
  <c r="P36" i="78"/>
  <c r="R36" i="78" s="1"/>
  <c r="G34" i="78"/>
  <c r="E35" i="78"/>
  <c r="H35" i="78" s="1"/>
  <c r="I33" i="78"/>
  <c r="F36" i="78"/>
  <c r="H34" i="78"/>
  <c r="S36" i="78" l="1"/>
  <c r="EH37" i="78"/>
  <c r="EK35" i="78"/>
  <c r="EI35" i="78"/>
  <c r="EG36" i="78"/>
  <c r="DY35" i="78"/>
  <c r="DW36" i="78"/>
  <c r="DZ34" i="78"/>
  <c r="DX35" i="78"/>
  <c r="DV36" i="78"/>
  <c r="DK38" i="78"/>
  <c r="DM37" i="78"/>
  <c r="DN35" i="78"/>
  <c r="DL36" i="78"/>
  <c r="DO34" i="78"/>
  <c r="DC35" i="78"/>
  <c r="DA36" i="78"/>
  <c r="DD34" i="78"/>
  <c r="DB36" i="78"/>
  <c r="CZ37" i="78"/>
  <c r="CP38" i="78"/>
  <c r="CS34" i="78"/>
  <c r="CQ35" i="78"/>
  <c r="CO36" i="78"/>
  <c r="CR35" i="78"/>
  <c r="CH34" i="78"/>
  <c r="CF35" i="78"/>
  <c r="CD36" i="78"/>
  <c r="CG35" i="78"/>
  <c r="CE36" i="78"/>
  <c r="BT37" i="78"/>
  <c r="BU35" i="78"/>
  <c r="BS36" i="78"/>
  <c r="BW35" i="78"/>
  <c r="BJ36" i="78"/>
  <c r="BH37" i="78"/>
  <c r="BK35" i="78"/>
  <c r="BI36" i="78"/>
  <c r="BL34" i="78"/>
  <c r="AZ35" i="78"/>
  <c r="AX36" i="78"/>
  <c r="AY36" i="78"/>
  <c r="AW37" i="78"/>
  <c r="BA34" i="78"/>
  <c r="AN35" i="78"/>
  <c r="AL36" i="78"/>
  <c r="AO35" i="78"/>
  <c r="AM36" i="78"/>
  <c r="AP34" i="78"/>
  <c r="AC35" i="78"/>
  <c r="AA36" i="78"/>
  <c r="AD35" i="78"/>
  <c r="AB36" i="78"/>
  <c r="AE34" i="78"/>
  <c r="T35" i="78"/>
  <c r="P37" i="78"/>
  <c r="R37" i="78" s="1"/>
  <c r="Q38" i="78"/>
  <c r="I35" i="78"/>
  <c r="I34" i="78"/>
  <c r="F37" i="78"/>
  <c r="G35" i="78"/>
  <c r="E36" i="78"/>
  <c r="S37" i="78" l="1"/>
  <c r="EI36" i="78"/>
  <c r="EG37" i="78"/>
  <c r="EJ37" i="78" s="1"/>
  <c r="EJ36" i="78"/>
  <c r="EH38" i="78"/>
  <c r="DX36" i="78"/>
  <c r="DV37" i="78"/>
  <c r="DW37" i="78"/>
  <c r="DY36" i="78"/>
  <c r="DZ35" i="78"/>
  <c r="DO35" i="78"/>
  <c r="DL37" i="78"/>
  <c r="DN36" i="78"/>
  <c r="DM38" i="78"/>
  <c r="DK39" i="78"/>
  <c r="CZ38" i="78"/>
  <c r="DB37" i="78"/>
  <c r="DA37" i="78"/>
  <c r="DC36" i="78"/>
  <c r="DD35" i="78"/>
  <c r="CQ36" i="78"/>
  <c r="CO37" i="78"/>
  <c r="CR36" i="78"/>
  <c r="CP39" i="78"/>
  <c r="CS35" i="78"/>
  <c r="CE37" i="78"/>
  <c r="CG36" i="78"/>
  <c r="CH35" i="78"/>
  <c r="CF36" i="78"/>
  <c r="CD37" i="78"/>
  <c r="BU36" i="78"/>
  <c r="BS37" i="78"/>
  <c r="BV37" i="78" s="1"/>
  <c r="BV36" i="78"/>
  <c r="BT38" i="78"/>
  <c r="BH38" i="78"/>
  <c r="BJ37" i="78"/>
  <c r="BI37" i="78"/>
  <c r="BK36" i="78"/>
  <c r="BL35" i="78"/>
  <c r="AX37" i="78"/>
  <c r="AZ36" i="78"/>
  <c r="AW38" i="78"/>
  <c r="AY37" i="78"/>
  <c r="BA35" i="78"/>
  <c r="AM37" i="78"/>
  <c r="AO36" i="78"/>
  <c r="AP35" i="78"/>
  <c r="AN36" i="78"/>
  <c r="AL37" i="78"/>
  <c r="AB37" i="78"/>
  <c r="AD36" i="78"/>
  <c r="AE35" i="78"/>
  <c r="AC36" i="78"/>
  <c r="AA37" i="78"/>
  <c r="Q39" i="78"/>
  <c r="T36" i="78"/>
  <c r="T37" i="78"/>
  <c r="P38" i="78"/>
  <c r="R38" i="78" s="1"/>
  <c r="G36" i="78"/>
  <c r="E37" i="78"/>
  <c r="H37" i="78" s="1"/>
  <c r="H36" i="78"/>
  <c r="F38" i="78"/>
  <c r="S38" i="78" l="1"/>
  <c r="EH39" i="78"/>
  <c r="EK36" i="78"/>
  <c r="EG38" i="78"/>
  <c r="EI37" i="78"/>
  <c r="EK37" i="78"/>
  <c r="DZ36" i="78"/>
  <c r="DV38" i="78"/>
  <c r="DX37" i="78"/>
  <c r="DY37" i="78"/>
  <c r="DW38" i="78"/>
  <c r="DO36" i="78"/>
  <c r="DN37" i="78"/>
  <c r="DL38" i="78"/>
  <c r="DM39" i="78"/>
  <c r="DK40" i="78"/>
  <c r="DD36" i="78"/>
  <c r="DC37" i="78"/>
  <c r="DA38" i="78"/>
  <c r="DB38" i="78"/>
  <c r="CZ39" i="78"/>
  <c r="CP40" i="78"/>
  <c r="CO38" i="78"/>
  <c r="CQ37" i="78"/>
  <c r="CR37" i="78"/>
  <c r="CS36" i="78"/>
  <c r="CH36" i="78"/>
  <c r="CD38" i="78"/>
  <c r="CF37" i="78"/>
  <c r="CG37" i="78"/>
  <c r="CE38" i="78"/>
  <c r="BW37" i="78"/>
  <c r="BS38" i="78"/>
  <c r="BV38" i="78" s="1"/>
  <c r="BU37" i="78"/>
  <c r="BT39" i="78"/>
  <c r="BW36" i="78"/>
  <c r="BL36" i="78"/>
  <c r="BK37" i="78"/>
  <c r="BI38" i="78"/>
  <c r="BJ38" i="78"/>
  <c r="BH39" i="78"/>
  <c r="AY38" i="78"/>
  <c r="AW39" i="78"/>
  <c r="BA36" i="78"/>
  <c r="AZ37" i="78"/>
  <c r="AX38" i="78"/>
  <c r="AL38" i="78"/>
  <c r="AN37" i="78"/>
  <c r="AP36" i="78"/>
  <c r="AO37" i="78"/>
  <c r="AM38" i="78"/>
  <c r="AA38" i="78"/>
  <c r="AC37" i="78"/>
  <c r="AE36" i="78"/>
  <c r="AD37" i="78"/>
  <c r="AB38" i="78"/>
  <c r="P39" i="78"/>
  <c r="R39" i="78" s="1"/>
  <c r="Q40" i="78"/>
  <c r="F39" i="78"/>
  <c r="I37" i="78"/>
  <c r="I36" i="78"/>
  <c r="E38" i="78"/>
  <c r="G37" i="78"/>
  <c r="S39" i="78" l="1"/>
  <c r="EH40" i="78"/>
  <c r="EI38" i="78"/>
  <c r="EG39" i="78"/>
  <c r="EJ38" i="78"/>
  <c r="DX38" i="78"/>
  <c r="DV39" i="78"/>
  <c r="DY38" i="78"/>
  <c r="DW39" i="78"/>
  <c r="DZ37" i="78"/>
  <c r="DO37" i="78"/>
  <c r="DN38" i="78"/>
  <c r="DL39" i="78"/>
  <c r="DM40" i="78"/>
  <c r="DK41" i="78"/>
  <c r="DB39" i="78"/>
  <c r="CZ40" i="78"/>
  <c r="DC38" i="78"/>
  <c r="DA39" i="78"/>
  <c r="DD37" i="78"/>
  <c r="CQ38" i="78"/>
  <c r="CO39" i="78"/>
  <c r="CR38" i="78"/>
  <c r="CS37" i="78"/>
  <c r="CP41" i="78"/>
  <c r="CH37" i="78"/>
  <c r="CG38" i="78"/>
  <c r="CE39" i="78"/>
  <c r="CF38" i="78"/>
  <c r="CD39" i="78"/>
  <c r="BT40" i="78"/>
  <c r="BW38" i="78"/>
  <c r="BU38" i="78"/>
  <c r="BS39" i="78"/>
  <c r="BJ39" i="78"/>
  <c r="BH40" i="78"/>
  <c r="BK38" i="78"/>
  <c r="BI39" i="78"/>
  <c r="BL37" i="78"/>
  <c r="AZ38" i="78"/>
  <c r="AX39" i="78"/>
  <c r="BA37" i="78"/>
  <c r="AY39" i="78"/>
  <c r="AW40" i="78"/>
  <c r="AO38" i="78"/>
  <c r="AM39" i="78"/>
  <c r="AP37" i="78"/>
  <c r="AN38" i="78"/>
  <c r="AL39" i="78"/>
  <c r="AD38" i="78"/>
  <c r="AB39" i="78"/>
  <c r="AE37" i="78"/>
  <c r="AC38" i="78"/>
  <c r="AA39" i="78"/>
  <c r="T38" i="78"/>
  <c r="Q41" i="78"/>
  <c r="T39" i="78"/>
  <c r="P40" i="78"/>
  <c r="R40" i="78" s="1"/>
  <c r="G38" i="78"/>
  <c r="E39" i="78"/>
  <c r="H39" i="78" s="1"/>
  <c r="H38" i="78"/>
  <c r="F40" i="78"/>
  <c r="S40" i="78" l="1"/>
  <c r="EI39" i="78"/>
  <c r="EG40" i="78"/>
  <c r="EJ40" i="78" s="1"/>
  <c r="EK38" i="78"/>
  <c r="EH41" i="78"/>
  <c r="EJ39" i="78"/>
  <c r="DX39" i="78"/>
  <c r="DV40" i="78"/>
  <c r="DY39" i="78"/>
  <c r="DW40" i="78"/>
  <c r="DZ38" i="78"/>
  <c r="DM41" i="78"/>
  <c r="DK42" i="78"/>
  <c r="DO38" i="78"/>
  <c r="DN39" i="78"/>
  <c r="DL40" i="78"/>
  <c r="DB40" i="78"/>
  <c r="CZ41" i="78"/>
  <c r="DC39" i="78"/>
  <c r="DA40" i="78"/>
  <c r="DD38" i="78"/>
  <c r="CP42" i="78"/>
  <c r="CQ39" i="78"/>
  <c r="CO40" i="78"/>
  <c r="CR39" i="78"/>
  <c r="CS38" i="78"/>
  <c r="CG39" i="78"/>
  <c r="CE40" i="78"/>
  <c r="CF39" i="78"/>
  <c r="CD40" i="78"/>
  <c r="CH38" i="78"/>
  <c r="BU39" i="78"/>
  <c r="BS40" i="78"/>
  <c r="BV40" i="78" s="1"/>
  <c r="BT41" i="78"/>
  <c r="BV39" i="78"/>
  <c r="BK39" i="78"/>
  <c r="BI40" i="78"/>
  <c r="BL38" i="78"/>
  <c r="BJ40" i="78"/>
  <c r="BH41" i="78"/>
  <c r="AY40" i="78"/>
  <c r="AW41" i="78"/>
  <c r="AZ39" i="78"/>
  <c r="AX40" i="78"/>
  <c r="BA38" i="78"/>
  <c r="AN39" i="78"/>
  <c r="AL40" i="78"/>
  <c r="AO39" i="78"/>
  <c r="AM40" i="78"/>
  <c r="AP38" i="78"/>
  <c r="AC39" i="78"/>
  <c r="AA40" i="78"/>
  <c r="AD39" i="78"/>
  <c r="AB40" i="78"/>
  <c r="AE38" i="78"/>
  <c r="T40" i="78"/>
  <c r="Q42" i="78"/>
  <c r="P41" i="78"/>
  <c r="R41" i="78" s="1"/>
  <c r="I39" i="78"/>
  <c r="F41" i="78"/>
  <c r="I38" i="78"/>
  <c r="E40" i="78"/>
  <c r="G39" i="78"/>
  <c r="S41" i="78" l="1"/>
  <c r="EK39" i="78"/>
  <c r="EH42" i="78"/>
  <c r="EI40" i="78"/>
  <c r="EG41" i="78"/>
  <c r="EJ41" i="78" s="1"/>
  <c r="EK40" i="78"/>
  <c r="DY40" i="78"/>
  <c r="DW41" i="78"/>
  <c r="DZ39" i="78"/>
  <c r="DX40" i="78"/>
  <c r="DV41" i="78"/>
  <c r="DO39" i="78"/>
  <c r="DN40" i="78"/>
  <c r="DL41" i="78"/>
  <c r="DM42" i="78"/>
  <c r="DK43" i="78"/>
  <c r="DB41" i="78"/>
  <c r="CZ42" i="78"/>
  <c r="DC40" i="78"/>
  <c r="DA41" i="78"/>
  <c r="DD39" i="78"/>
  <c r="CS39" i="78"/>
  <c r="CQ40" i="78"/>
  <c r="CO41" i="78"/>
  <c r="CR40" i="78"/>
  <c r="CP43" i="78"/>
  <c r="CF40" i="78"/>
  <c r="CD41" i="78"/>
  <c r="CG40" i="78"/>
  <c r="CE41" i="78"/>
  <c r="CH39" i="78"/>
  <c r="BW39" i="78"/>
  <c r="BT42" i="78"/>
  <c r="BU40" i="78"/>
  <c r="BS41" i="78"/>
  <c r="BV41" i="78" s="1"/>
  <c r="BW40" i="78"/>
  <c r="BJ41" i="78"/>
  <c r="BH42" i="78"/>
  <c r="BK40" i="78"/>
  <c r="BI41" i="78"/>
  <c r="BL39" i="78"/>
  <c r="AZ40" i="78"/>
  <c r="AX41" i="78"/>
  <c r="BA39" i="78"/>
  <c r="AY41" i="78"/>
  <c r="AW42" i="78"/>
  <c r="AO40" i="78"/>
  <c r="AM41" i="78"/>
  <c r="AP39" i="78"/>
  <c r="AN40" i="78"/>
  <c r="AL41" i="78"/>
  <c r="AE39" i="78"/>
  <c r="AC40" i="78"/>
  <c r="AA41" i="78"/>
  <c r="AD40" i="78"/>
  <c r="AB41" i="78"/>
  <c r="T41" i="78"/>
  <c r="Q43" i="78"/>
  <c r="P42" i="78"/>
  <c r="R42" i="78" s="1"/>
  <c r="G40" i="78"/>
  <c r="E41" i="78"/>
  <c r="H41" i="78" s="1"/>
  <c r="F42" i="78"/>
  <c r="H40" i="78"/>
  <c r="S42" i="78" l="1"/>
  <c r="EK41" i="78"/>
  <c r="EI41" i="78"/>
  <c r="EG42" i="78"/>
  <c r="EJ42" i="78" s="1"/>
  <c r="EH43" i="78"/>
  <c r="DY41" i="78"/>
  <c r="DW42" i="78"/>
  <c r="DX41" i="78"/>
  <c r="DV42" i="78"/>
  <c r="DZ40" i="78"/>
  <c r="DO40" i="78"/>
  <c r="DM43" i="78"/>
  <c r="DK44" i="78"/>
  <c r="DN41" i="78"/>
  <c r="DL42" i="78"/>
  <c r="DB42" i="78"/>
  <c r="CZ43" i="78"/>
  <c r="DC41" i="78"/>
  <c r="DA42" i="78"/>
  <c r="DD40" i="78"/>
  <c r="CQ41" i="78"/>
  <c r="CO42" i="78"/>
  <c r="CR41" i="78"/>
  <c r="CS40" i="78"/>
  <c r="CP44" i="78"/>
  <c r="CG41" i="78"/>
  <c r="CE42" i="78"/>
  <c r="CH40" i="78"/>
  <c r="CF41" i="78"/>
  <c r="CD42" i="78"/>
  <c r="BW41" i="78"/>
  <c r="BU41" i="78"/>
  <c r="BS42" i="78"/>
  <c r="BV42" i="78" s="1"/>
  <c r="BT43" i="78"/>
  <c r="BL40" i="78"/>
  <c r="BK41" i="78"/>
  <c r="BI42" i="78"/>
  <c r="BJ42" i="78"/>
  <c r="BH43" i="78"/>
  <c r="AY42" i="78"/>
  <c r="AW43" i="78"/>
  <c r="AZ41" i="78"/>
  <c r="AX42" i="78"/>
  <c r="BA40" i="78"/>
  <c r="AN41" i="78"/>
  <c r="AL42" i="78"/>
  <c r="AO41" i="78"/>
  <c r="AM42" i="78"/>
  <c r="AP40" i="78"/>
  <c r="AD41" i="78"/>
  <c r="AB42" i="78"/>
  <c r="AC41" i="78"/>
  <c r="AA42" i="78"/>
  <c r="AE40" i="78"/>
  <c r="P43" i="78"/>
  <c r="R43" i="78" s="1"/>
  <c r="Q44" i="78"/>
  <c r="I41" i="78"/>
  <c r="I40" i="78"/>
  <c r="G41" i="78"/>
  <c r="E42" i="78"/>
  <c r="H42" i="78" s="1"/>
  <c r="F43" i="78"/>
  <c r="S43" i="78" l="1"/>
  <c r="EH44" i="78"/>
  <c r="EK42" i="78"/>
  <c r="EI42" i="78"/>
  <c r="EG43" i="78"/>
  <c r="DX42" i="78"/>
  <c r="DV43" i="78"/>
  <c r="DY42" i="78"/>
  <c r="DW43" i="78"/>
  <c r="DZ41" i="78"/>
  <c r="DN42" i="78"/>
  <c r="DL43" i="78"/>
  <c r="DM44" i="78"/>
  <c r="DK45" i="78"/>
  <c r="DO41" i="78"/>
  <c r="DC42" i="78"/>
  <c r="DA43" i="78"/>
  <c r="DB43" i="78"/>
  <c r="CZ44" i="78"/>
  <c r="DD41" i="78"/>
  <c r="CP45" i="78"/>
  <c r="CS41" i="78"/>
  <c r="CQ42" i="78"/>
  <c r="CO43" i="78"/>
  <c r="CR42" i="78"/>
  <c r="CG42" i="78"/>
  <c r="CE43" i="78"/>
  <c r="CF42" i="78"/>
  <c r="CD43" i="78"/>
  <c r="CH41" i="78"/>
  <c r="BT44" i="78"/>
  <c r="BU42" i="78"/>
  <c r="BS43" i="78"/>
  <c r="BW42" i="78"/>
  <c r="BJ43" i="78"/>
  <c r="BH44" i="78"/>
  <c r="BK42" i="78"/>
  <c r="BI43" i="78"/>
  <c r="BL41" i="78"/>
  <c r="AZ42" i="78"/>
  <c r="AX43" i="78"/>
  <c r="AY43" i="78"/>
  <c r="AW44" i="78"/>
  <c r="BA41" i="78"/>
  <c r="AO42" i="78"/>
  <c r="AM43" i="78"/>
  <c r="AP41" i="78"/>
  <c r="AN42" i="78"/>
  <c r="AL43" i="78"/>
  <c r="AD42" i="78"/>
  <c r="AB43" i="78"/>
  <c r="AC42" i="78"/>
  <c r="AA43" i="78"/>
  <c r="AE41" i="78"/>
  <c r="T42" i="78"/>
  <c r="Q45" i="78"/>
  <c r="T43" i="78"/>
  <c r="P44" i="78"/>
  <c r="R44" i="78" s="1"/>
  <c r="I42" i="78"/>
  <c r="F44" i="78"/>
  <c r="G42" i="78"/>
  <c r="E43" i="78"/>
  <c r="S44" i="78" l="1"/>
  <c r="EI43" i="78"/>
  <c r="EG44" i="78"/>
  <c r="EH45" i="78"/>
  <c r="EJ44" i="78"/>
  <c r="EJ43" i="78"/>
  <c r="DY43" i="78"/>
  <c r="DW44" i="78"/>
  <c r="DX43" i="78"/>
  <c r="DV44" i="78"/>
  <c r="DZ42" i="78"/>
  <c r="DK46" i="78"/>
  <c r="DM45" i="78"/>
  <c r="DN43" i="78"/>
  <c r="DL44" i="78"/>
  <c r="DO42" i="78"/>
  <c r="DB44" i="78"/>
  <c r="CZ45" i="78"/>
  <c r="DC43" i="78"/>
  <c r="DA44" i="78"/>
  <c r="DD42" i="78"/>
  <c r="CQ43" i="78"/>
  <c r="CO44" i="78"/>
  <c r="CR43" i="78"/>
  <c r="CS42" i="78"/>
  <c r="CP46" i="78"/>
  <c r="CF43" i="78"/>
  <c r="CD44" i="78"/>
  <c r="CG43" i="78"/>
  <c r="CE44" i="78"/>
  <c r="CH42" i="78"/>
  <c r="BT45" i="78"/>
  <c r="BU43" i="78"/>
  <c r="BS44" i="78"/>
  <c r="BV43" i="78"/>
  <c r="BK43" i="78"/>
  <c r="BI44" i="78"/>
  <c r="BL42" i="78"/>
  <c r="BJ44" i="78"/>
  <c r="BH45" i="78"/>
  <c r="AY44" i="78"/>
  <c r="AW45" i="78"/>
  <c r="AZ43" i="78"/>
  <c r="AX44" i="78"/>
  <c r="BA42" i="78"/>
  <c r="AO43" i="78"/>
  <c r="AM44" i="78"/>
  <c r="AN43" i="78"/>
  <c r="AL44" i="78"/>
  <c r="AP42" i="78"/>
  <c r="AD43" i="78"/>
  <c r="AB44" i="78"/>
  <c r="AC43" i="78"/>
  <c r="AA44" i="78"/>
  <c r="AE42" i="78"/>
  <c r="T44" i="78"/>
  <c r="P45" i="78"/>
  <c r="R45" i="78" s="1"/>
  <c r="Q46" i="78"/>
  <c r="G43" i="78"/>
  <c r="E44" i="78"/>
  <c r="H44" i="78" s="1"/>
  <c r="F45" i="78"/>
  <c r="H43" i="78"/>
  <c r="S45" i="78" l="1"/>
  <c r="EK44" i="78"/>
  <c r="EI44" i="78"/>
  <c r="EG45" i="78"/>
  <c r="EJ45" i="78" s="1"/>
  <c r="EK43" i="78"/>
  <c r="EH46" i="78"/>
  <c r="DW45" i="78"/>
  <c r="DY44" i="78"/>
  <c r="DX44" i="78"/>
  <c r="DV45" i="78"/>
  <c r="DZ43" i="78"/>
  <c r="DL45" i="78"/>
  <c r="DN44" i="78"/>
  <c r="DO43" i="78"/>
  <c r="DM46" i="78"/>
  <c r="DK47" i="78"/>
  <c r="DA45" i="78"/>
  <c r="DC44" i="78"/>
  <c r="CZ46" i="78"/>
  <c r="DB45" i="78"/>
  <c r="DD43" i="78"/>
  <c r="CP47" i="78"/>
  <c r="CS43" i="78"/>
  <c r="CQ44" i="78"/>
  <c r="CO45" i="78"/>
  <c r="CR44" i="78"/>
  <c r="CF44" i="78"/>
  <c r="CD45" i="78"/>
  <c r="CE45" i="78"/>
  <c r="CG44" i="78"/>
  <c r="CH43" i="78"/>
  <c r="BU44" i="78"/>
  <c r="BS45" i="78"/>
  <c r="BV44" i="78"/>
  <c r="BW43" i="78"/>
  <c r="BV45" i="78"/>
  <c r="BT46" i="78"/>
  <c r="BH46" i="78"/>
  <c r="BJ45" i="78"/>
  <c r="BI45" i="78"/>
  <c r="BK44" i="78"/>
  <c r="BL43" i="78"/>
  <c r="AX45" i="78"/>
  <c r="AZ44" i="78"/>
  <c r="BA43" i="78"/>
  <c r="AW46" i="78"/>
  <c r="AY45" i="78"/>
  <c r="AM45" i="78"/>
  <c r="AO44" i="78"/>
  <c r="AN44" i="78"/>
  <c r="AL45" i="78"/>
  <c r="AP43" i="78"/>
  <c r="AB45" i="78"/>
  <c r="AD44" i="78"/>
  <c r="AC44" i="78"/>
  <c r="AA45" i="78"/>
  <c r="AE43" i="78"/>
  <c r="T45" i="78"/>
  <c r="Q47" i="78"/>
  <c r="P46" i="78"/>
  <c r="R46" i="78" s="1"/>
  <c r="I43" i="78"/>
  <c r="G44" i="78"/>
  <c r="E45" i="78"/>
  <c r="H45" i="78" s="1"/>
  <c r="I44" i="78"/>
  <c r="F46" i="78"/>
  <c r="S46" i="78" l="1"/>
  <c r="EH47" i="78"/>
  <c r="EK45" i="78"/>
  <c r="EG46" i="78"/>
  <c r="EI45" i="78"/>
  <c r="DZ44" i="78"/>
  <c r="DV46" i="78"/>
  <c r="DX45" i="78"/>
  <c r="DY45" i="78"/>
  <c r="DW46" i="78"/>
  <c r="DM47" i="78"/>
  <c r="DK48" i="78"/>
  <c r="DO44" i="78"/>
  <c r="DN45" i="78"/>
  <c r="DL46" i="78"/>
  <c r="DD44" i="78"/>
  <c r="DB46" i="78"/>
  <c r="CZ47" i="78"/>
  <c r="DC45" i="78"/>
  <c r="DA46" i="78"/>
  <c r="CS44" i="78"/>
  <c r="CO46" i="78"/>
  <c r="CQ45" i="78"/>
  <c r="CR45" i="78"/>
  <c r="CP48" i="78"/>
  <c r="CG45" i="78"/>
  <c r="CE46" i="78"/>
  <c r="CD46" i="78"/>
  <c r="CF45" i="78"/>
  <c r="CH44" i="78"/>
  <c r="BW44" i="78"/>
  <c r="BW45" i="78"/>
  <c r="BS46" i="78"/>
  <c r="BV46" i="78" s="1"/>
  <c r="BU45" i="78"/>
  <c r="BT47" i="78"/>
  <c r="BL44" i="78"/>
  <c r="BK45" i="78"/>
  <c r="BI46" i="78"/>
  <c r="BJ46" i="78"/>
  <c r="BH47" i="78"/>
  <c r="AY46" i="78"/>
  <c r="AW47" i="78"/>
  <c r="BA44" i="78"/>
  <c r="AZ45" i="78"/>
  <c r="AX46" i="78"/>
  <c r="AL46" i="78"/>
  <c r="AN45" i="78"/>
  <c r="AP44" i="78"/>
  <c r="AO45" i="78"/>
  <c r="AM46" i="78"/>
  <c r="AA46" i="78"/>
  <c r="AC45" i="78"/>
  <c r="AE44" i="78"/>
  <c r="AD45" i="78"/>
  <c r="AB46" i="78"/>
  <c r="Q48" i="78"/>
  <c r="P47" i="78"/>
  <c r="R47" i="78" s="1"/>
  <c r="I45" i="78"/>
  <c r="F47" i="78"/>
  <c r="E46" i="78"/>
  <c r="G45" i="78"/>
  <c r="S47" i="78" l="1"/>
  <c r="T46" i="78"/>
  <c r="EI46" i="78"/>
  <c r="EG47" i="78"/>
  <c r="EJ47" i="78" s="1"/>
  <c r="EH48" i="78"/>
  <c r="EJ46" i="78"/>
  <c r="DZ45" i="78"/>
  <c r="DY46" i="78"/>
  <c r="DW47" i="78"/>
  <c r="DX46" i="78"/>
  <c r="DV47" i="78"/>
  <c r="DN46" i="78"/>
  <c r="DL47" i="78"/>
  <c r="DO45" i="78"/>
  <c r="DM48" i="78"/>
  <c r="DK49" i="78"/>
  <c r="DD45" i="78"/>
  <c r="DC46" i="78"/>
  <c r="DA47" i="78"/>
  <c r="DB47" i="78"/>
  <c r="CZ48" i="78"/>
  <c r="CQ46" i="78"/>
  <c r="CO47" i="78"/>
  <c r="CR46" i="78"/>
  <c r="CP49" i="78"/>
  <c r="CS45" i="78"/>
  <c r="CG46" i="78"/>
  <c r="CE47" i="78"/>
  <c r="CF46" i="78"/>
  <c r="CD47" i="78"/>
  <c r="CH45" i="78"/>
  <c r="BT48" i="78"/>
  <c r="BW46" i="78"/>
  <c r="BU46" i="78"/>
  <c r="BS47" i="78"/>
  <c r="BK46" i="78"/>
  <c r="BI47" i="78"/>
  <c r="BJ47" i="78"/>
  <c r="BH48" i="78"/>
  <c r="BL45" i="78"/>
  <c r="AZ46" i="78"/>
  <c r="AX47" i="78"/>
  <c r="BA45" i="78"/>
  <c r="AY47" i="78"/>
  <c r="AW48" i="78"/>
  <c r="AP45" i="78"/>
  <c r="AO46" i="78"/>
  <c r="AM47" i="78"/>
  <c r="AN46" i="78"/>
  <c r="AL47" i="78"/>
  <c r="AE45" i="78"/>
  <c r="AD46" i="78"/>
  <c r="AB47" i="78"/>
  <c r="AC46" i="78"/>
  <c r="AA47" i="78"/>
  <c r="T47" i="78"/>
  <c r="P48" i="78"/>
  <c r="R48" i="78" s="1"/>
  <c r="Q49" i="78"/>
  <c r="G46" i="78"/>
  <c r="E47" i="78"/>
  <c r="H47" i="78" s="1"/>
  <c r="H46" i="78"/>
  <c r="F48" i="78"/>
  <c r="S48" i="78" l="1"/>
  <c r="EK47" i="78"/>
  <c r="EH49" i="78"/>
  <c r="EK46" i="78"/>
  <c r="EI47" i="78"/>
  <c r="EG48" i="78"/>
  <c r="DX47" i="78"/>
  <c r="DV48" i="78"/>
  <c r="DY47" i="78"/>
  <c r="DW48" i="78"/>
  <c r="DZ46" i="78"/>
  <c r="DM49" i="78"/>
  <c r="DK50" i="78"/>
  <c r="DN47" i="78"/>
  <c r="DL48" i="78"/>
  <c r="DO46" i="78"/>
  <c r="DB48" i="78"/>
  <c r="CZ49" i="78"/>
  <c r="DC47" i="78"/>
  <c r="DA48" i="78"/>
  <c r="DD46" i="78"/>
  <c r="CS46" i="78"/>
  <c r="CQ47" i="78"/>
  <c r="CO48" i="78"/>
  <c r="CR47" i="78"/>
  <c r="CP50" i="78"/>
  <c r="CF47" i="78"/>
  <c r="CD48" i="78"/>
  <c r="CG47" i="78"/>
  <c r="CE48" i="78"/>
  <c r="CH46" i="78"/>
  <c r="BU47" i="78"/>
  <c r="BS48" i="78"/>
  <c r="BV48" i="78" s="1"/>
  <c r="BT49" i="78"/>
  <c r="BV47" i="78"/>
  <c r="BJ48" i="78"/>
  <c r="BH49" i="78"/>
  <c r="BK47" i="78"/>
  <c r="BI48" i="78"/>
  <c r="BL46" i="78"/>
  <c r="AY48" i="78"/>
  <c r="AW49" i="78"/>
  <c r="AZ47" i="78"/>
  <c r="AX48" i="78"/>
  <c r="BA46" i="78"/>
  <c r="AN47" i="78"/>
  <c r="AL48" i="78"/>
  <c r="AO47" i="78"/>
  <c r="AM48" i="78"/>
  <c r="AP46" i="78"/>
  <c r="AC47" i="78"/>
  <c r="AA48" i="78"/>
  <c r="AD47" i="78"/>
  <c r="AB48" i="78"/>
  <c r="AE46" i="78"/>
  <c r="T48" i="78"/>
  <c r="P49" i="78"/>
  <c r="R49" i="78" s="1"/>
  <c r="Q50" i="78"/>
  <c r="F49" i="78"/>
  <c r="I47" i="78"/>
  <c r="I46" i="78"/>
  <c r="E48" i="78"/>
  <c r="G47" i="78"/>
  <c r="S49" i="78" l="1"/>
  <c r="EH50" i="78"/>
  <c r="EI48" i="78"/>
  <c r="EG49" i="78"/>
  <c r="EJ48" i="78"/>
  <c r="DY48" i="78"/>
  <c r="DW49" i="78"/>
  <c r="DX48" i="78"/>
  <c r="DV49" i="78"/>
  <c r="DZ47" i="78"/>
  <c r="DO47" i="78"/>
  <c r="DN48" i="78"/>
  <c r="DL49" i="78"/>
  <c r="DM50" i="78"/>
  <c r="DK51" i="78"/>
  <c r="DC48" i="78"/>
  <c r="DA49" i="78"/>
  <c r="DD47" i="78"/>
  <c r="DB49" i="78"/>
  <c r="CZ50" i="78"/>
  <c r="CP51" i="78"/>
  <c r="CS47" i="78"/>
  <c r="CQ48" i="78"/>
  <c r="CO49" i="78"/>
  <c r="CR48" i="78"/>
  <c r="CG48" i="78"/>
  <c r="CE49" i="78"/>
  <c r="CH47" i="78"/>
  <c r="CF48" i="78"/>
  <c r="CD49" i="78"/>
  <c r="BT50" i="78"/>
  <c r="BW47" i="78"/>
  <c r="BW48" i="78"/>
  <c r="BU48" i="78"/>
  <c r="BS49" i="78"/>
  <c r="BK48" i="78"/>
  <c r="BI49" i="78"/>
  <c r="BL47" i="78"/>
  <c r="BJ49" i="78"/>
  <c r="BH50" i="78"/>
  <c r="AZ48" i="78"/>
  <c r="AX49" i="78"/>
  <c r="BA47" i="78"/>
  <c r="AY49" i="78"/>
  <c r="AW50" i="78"/>
  <c r="AO48" i="78"/>
  <c r="AM49" i="78"/>
  <c r="AP47" i="78"/>
  <c r="AN48" i="78"/>
  <c r="AL49" i="78"/>
  <c r="AD48" i="78"/>
  <c r="AB49" i="78"/>
  <c r="AC48" i="78"/>
  <c r="AA49" i="78"/>
  <c r="AE47" i="78"/>
  <c r="T49" i="78"/>
  <c r="P50" i="78"/>
  <c r="R50" i="78" s="1"/>
  <c r="Q51" i="78"/>
  <c r="F50" i="78"/>
  <c r="G48" i="78"/>
  <c r="E49" i="78"/>
  <c r="H48" i="78"/>
  <c r="S50" i="78" l="1"/>
  <c r="T50" i="78" s="1"/>
  <c r="EK48" i="78"/>
  <c r="EI49" i="78"/>
  <c r="EG50" i="78"/>
  <c r="EJ50" i="78"/>
  <c r="EH51" i="78"/>
  <c r="EJ49" i="78"/>
  <c r="DX49" i="78"/>
  <c r="DV50" i="78"/>
  <c r="DY49" i="78"/>
  <c r="DW50" i="78"/>
  <c r="DZ48" i="78"/>
  <c r="DM51" i="78"/>
  <c r="DK52" i="78"/>
  <c r="DO48" i="78"/>
  <c r="DN49" i="78"/>
  <c r="DL50" i="78"/>
  <c r="DB50" i="78"/>
  <c r="CZ51" i="78"/>
  <c r="DC49" i="78"/>
  <c r="DA50" i="78"/>
  <c r="DD48" i="78"/>
  <c r="CS48" i="78"/>
  <c r="CQ49" i="78"/>
  <c r="CO50" i="78"/>
  <c r="CR49" i="78"/>
  <c r="CP52" i="78"/>
  <c r="CF49" i="78"/>
  <c r="CD50" i="78"/>
  <c r="CG49" i="78"/>
  <c r="CE50" i="78"/>
  <c r="CH48" i="78"/>
  <c r="BU49" i="78"/>
  <c r="BS50" i="78"/>
  <c r="BV50" i="78" s="1"/>
  <c r="BT51" i="78"/>
  <c r="BV49" i="78"/>
  <c r="BJ50" i="78"/>
  <c r="BH51" i="78"/>
  <c r="BK49" i="78"/>
  <c r="BI50" i="78"/>
  <c r="BL48" i="78"/>
  <c r="AY50" i="78"/>
  <c r="AW51" i="78"/>
  <c r="AZ49" i="78"/>
  <c r="AX50" i="78"/>
  <c r="BA48" i="78"/>
  <c r="AN49" i="78"/>
  <c r="AL50" i="78"/>
  <c r="AO49" i="78"/>
  <c r="AM50" i="78"/>
  <c r="AP48" i="78"/>
  <c r="AC49" i="78"/>
  <c r="AA50" i="78"/>
  <c r="AD49" i="78"/>
  <c r="AB50" i="78"/>
  <c r="AE48" i="78"/>
  <c r="Q52" i="78"/>
  <c r="P51" i="78"/>
  <c r="R51" i="78" s="1"/>
  <c r="G49" i="78"/>
  <c r="E50" i="78"/>
  <c r="H50" i="78" s="1"/>
  <c r="F51" i="78"/>
  <c r="I48" i="78"/>
  <c r="H49" i="78"/>
  <c r="S51" i="78" l="1"/>
  <c r="EK50" i="78"/>
  <c r="EK49" i="78"/>
  <c r="EH52" i="78"/>
  <c r="EI50" i="78"/>
  <c r="EG51" i="78"/>
  <c r="DZ49" i="78"/>
  <c r="DY50" i="78"/>
  <c r="DW51" i="78"/>
  <c r="DX50" i="78"/>
  <c r="DV51" i="78"/>
  <c r="DN50" i="78"/>
  <c r="DL51" i="78"/>
  <c r="DM52" i="78"/>
  <c r="DK53" i="78"/>
  <c r="DO49" i="78"/>
  <c r="DD49" i="78"/>
  <c r="DC50" i="78"/>
  <c r="DA51" i="78"/>
  <c r="DB51" i="78"/>
  <c r="CZ52" i="78"/>
  <c r="CP53" i="78"/>
  <c r="CS49" i="78"/>
  <c r="CQ50" i="78"/>
  <c r="CO51" i="78"/>
  <c r="CR50" i="78"/>
  <c r="CH49" i="78"/>
  <c r="CF50" i="78"/>
  <c r="CD51" i="78"/>
  <c r="CG50" i="78"/>
  <c r="CE51" i="78"/>
  <c r="BW49" i="78"/>
  <c r="BU50" i="78"/>
  <c r="BS51" i="78"/>
  <c r="BV51" i="78" s="1"/>
  <c r="BT52" i="78"/>
  <c r="BW50" i="78"/>
  <c r="BK50" i="78"/>
  <c r="BI51" i="78"/>
  <c r="BJ51" i="78"/>
  <c r="BH52" i="78"/>
  <c r="BL49" i="78"/>
  <c r="AZ50" i="78"/>
  <c r="AX51" i="78"/>
  <c r="AY51" i="78"/>
  <c r="AW52" i="78"/>
  <c r="BA49" i="78"/>
  <c r="AO50" i="78"/>
  <c r="AM51" i="78"/>
  <c r="AP49" i="78"/>
  <c r="AN50" i="78"/>
  <c r="AL51" i="78"/>
  <c r="AD50" i="78"/>
  <c r="AB51" i="78"/>
  <c r="AE49" i="78"/>
  <c r="AC50" i="78"/>
  <c r="AA51" i="78"/>
  <c r="P52" i="78"/>
  <c r="R52" i="78" s="1"/>
  <c r="Q53" i="78"/>
  <c r="I49" i="78"/>
  <c r="F52" i="78"/>
  <c r="G50" i="78"/>
  <c r="E51" i="78"/>
  <c r="I50" i="78"/>
  <c r="S52" i="78" l="1"/>
  <c r="EI51" i="78"/>
  <c r="EG52" i="78"/>
  <c r="EH53" i="78"/>
  <c r="EJ52" i="78"/>
  <c r="EJ51" i="78"/>
  <c r="DY51" i="78"/>
  <c r="DW52" i="78"/>
  <c r="DZ50" i="78"/>
  <c r="DX51" i="78"/>
  <c r="DV52" i="78"/>
  <c r="DK54" i="78"/>
  <c r="DM53" i="78"/>
  <c r="DN51" i="78"/>
  <c r="DL52" i="78"/>
  <c r="DO50" i="78"/>
  <c r="DB52" i="78"/>
  <c r="CZ53" i="78"/>
  <c r="DC51" i="78"/>
  <c r="DA52" i="78"/>
  <c r="DD50" i="78"/>
  <c r="CS50" i="78"/>
  <c r="CQ51" i="78"/>
  <c r="CO52" i="78"/>
  <c r="CR51" i="78"/>
  <c r="CP54" i="78"/>
  <c r="CH50" i="78"/>
  <c r="CG51" i="78"/>
  <c r="CE52" i="78"/>
  <c r="CF51" i="78"/>
  <c r="CD52" i="78"/>
  <c r="BT53" i="78"/>
  <c r="BW51" i="78"/>
  <c r="BU51" i="78"/>
  <c r="BS52" i="78"/>
  <c r="BV52" i="78" s="1"/>
  <c r="BK51" i="78"/>
  <c r="BI52" i="78"/>
  <c r="BJ52" i="78"/>
  <c r="BH53" i="78"/>
  <c r="BL50" i="78"/>
  <c r="AY52" i="78"/>
  <c r="AW53" i="78"/>
  <c r="AZ51" i="78"/>
  <c r="AX52" i="78"/>
  <c r="BA50" i="78"/>
  <c r="AN51" i="78"/>
  <c r="AL52" i="78"/>
  <c r="AO51" i="78"/>
  <c r="AM52" i="78"/>
  <c r="AP50" i="78"/>
  <c r="AC51" i="78"/>
  <c r="AA52" i="78"/>
  <c r="AD51" i="78"/>
  <c r="AB52" i="78"/>
  <c r="AE50" i="78"/>
  <c r="T51" i="78"/>
  <c r="Q54" i="78"/>
  <c r="P53" i="78"/>
  <c r="R53" i="78" s="1"/>
  <c r="F53" i="78"/>
  <c r="G51" i="78"/>
  <c r="E52" i="78"/>
  <c r="H51" i="78"/>
  <c r="T52" i="78" l="1"/>
  <c r="S53" i="78"/>
  <c r="T53" i="78" s="1"/>
  <c r="EK51" i="78"/>
  <c r="EK52" i="78"/>
  <c r="EH54" i="78"/>
  <c r="EI52" i="78"/>
  <c r="EG53" i="78"/>
  <c r="EJ53" i="78" s="1"/>
  <c r="DX52" i="78"/>
  <c r="DV53" i="78"/>
  <c r="DW53" i="78"/>
  <c r="DY52" i="78"/>
  <c r="DZ51" i="78"/>
  <c r="DL53" i="78"/>
  <c r="DN52" i="78"/>
  <c r="DO51" i="78"/>
  <c r="DM54" i="78"/>
  <c r="DK55" i="78"/>
  <c r="CZ54" i="78"/>
  <c r="DB53" i="78"/>
  <c r="DA53" i="78"/>
  <c r="DC52" i="78"/>
  <c r="DD51" i="78"/>
  <c r="CP55" i="78"/>
  <c r="CQ52" i="78"/>
  <c r="CO53" i="78"/>
  <c r="CR52" i="78"/>
  <c r="CS51" i="78"/>
  <c r="CF52" i="78"/>
  <c r="CD53" i="78"/>
  <c r="CE53" i="78"/>
  <c r="CG52" i="78"/>
  <c r="CH51" i="78"/>
  <c r="BW52" i="78"/>
  <c r="BU52" i="78"/>
  <c r="BS53" i="78"/>
  <c r="BV53" i="78" s="1"/>
  <c r="BT54" i="78"/>
  <c r="BH54" i="78"/>
  <c r="BJ53" i="78"/>
  <c r="BI53" i="78"/>
  <c r="BK52" i="78"/>
  <c r="BL51" i="78"/>
  <c r="AX53" i="78"/>
  <c r="AZ52" i="78"/>
  <c r="BA51" i="78"/>
  <c r="AW54" i="78"/>
  <c r="AY53" i="78"/>
  <c r="AN52" i="78"/>
  <c r="AL53" i="78"/>
  <c r="AM53" i="78"/>
  <c r="AO52" i="78"/>
  <c r="AP51" i="78"/>
  <c r="AB53" i="78"/>
  <c r="AD52" i="78"/>
  <c r="AE51" i="78"/>
  <c r="AC52" i="78"/>
  <c r="AA53" i="78"/>
  <c r="P54" i="78"/>
  <c r="R54" i="78" s="1"/>
  <c r="Q55" i="78"/>
  <c r="G52" i="78"/>
  <c r="E53" i="78"/>
  <c r="H53" i="78" s="1"/>
  <c r="H52" i="78"/>
  <c r="I51" i="78"/>
  <c r="F54" i="78"/>
  <c r="S54" i="78" l="1"/>
  <c r="EK53" i="78"/>
  <c r="EG54" i="78"/>
  <c r="EJ54" i="78" s="1"/>
  <c r="EI53" i="78"/>
  <c r="EH55" i="78"/>
  <c r="DZ52" i="78"/>
  <c r="DV54" i="78"/>
  <c r="DX53" i="78"/>
  <c r="DY53" i="78"/>
  <c r="DW54" i="78"/>
  <c r="DO52" i="78"/>
  <c r="DM55" i="78"/>
  <c r="DK56" i="78"/>
  <c r="DN53" i="78"/>
  <c r="DL54" i="78"/>
  <c r="DD52" i="78"/>
  <c r="DC53" i="78"/>
  <c r="DA54" i="78"/>
  <c r="DB54" i="78"/>
  <c r="CZ55" i="78"/>
  <c r="CS52" i="78"/>
  <c r="CO54" i="78"/>
  <c r="CQ53" i="78"/>
  <c r="CR53" i="78"/>
  <c r="CP56" i="78"/>
  <c r="CG53" i="78"/>
  <c r="CE54" i="78"/>
  <c r="CH52" i="78"/>
  <c r="CD54" i="78"/>
  <c r="CF53" i="78"/>
  <c r="BT55" i="78"/>
  <c r="BW53" i="78"/>
  <c r="BS54" i="78"/>
  <c r="BU53" i="78"/>
  <c r="BL52" i="78"/>
  <c r="BK53" i="78"/>
  <c r="BI54" i="78"/>
  <c r="BJ54" i="78"/>
  <c r="BH55" i="78"/>
  <c r="AY54" i="78"/>
  <c r="AW55" i="78"/>
  <c r="BA52" i="78"/>
  <c r="AZ53" i="78"/>
  <c r="AX54" i="78"/>
  <c r="AP52" i="78"/>
  <c r="AO53" i="78"/>
  <c r="AM54" i="78"/>
  <c r="AL54" i="78"/>
  <c r="AN53" i="78"/>
  <c r="AA54" i="78"/>
  <c r="AC53" i="78"/>
  <c r="AE52" i="78"/>
  <c r="AD53" i="78"/>
  <c r="AB54" i="78"/>
  <c r="Q56" i="78"/>
  <c r="P55" i="78"/>
  <c r="R55" i="78" s="1"/>
  <c r="T54" i="78"/>
  <c r="I53" i="78"/>
  <c r="E54" i="78"/>
  <c r="H54" i="78" s="1"/>
  <c r="G53" i="78"/>
  <c r="F55" i="78"/>
  <c r="I52" i="78"/>
  <c r="S55" i="78" l="1"/>
  <c r="EK54" i="78"/>
  <c r="EI54" i="78"/>
  <c r="EG55" i="78"/>
  <c r="EJ55" i="78" s="1"/>
  <c r="EH56" i="78"/>
  <c r="DY54" i="78"/>
  <c r="DW55" i="78"/>
  <c r="DZ53" i="78"/>
  <c r="DX54" i="78"/>
  <c r="DV55" i="78"/>
  <c r="DN54" i="78"/>
  <c r="DL55" i="78"/>
  <c r="DM56" i="78"/>
  <c r="DK57" i="78"/>
  <c r="DO53" i="78"/>
  <c r="DB55" i="78"/>
  <c r="CZ56" i="78"/>
  <c r="DC54" i="78"/>
  <c r="DA55" i="78"/>
  <c r="DD53" i="78"/>
  <c r="CQ54" i="78"/>
  <c r="CO55" i="78"/>
  <c r="CR54" i="78"/>
  <c r="CP57" i="78"/>
  <c r="CS53" i="78"/>
  <c r="CF54" i="78"/>
  <c r="CD55" i="78"/>
  <c r="CG54" i="78"/>
  <c r="CE55" i="78"/>
  <c r="CH53" i="78"/>
  <c r="BT56" i="78"/>
  <c r="BU54" i="78"/>
  <c r="BS55" i="78"/>
  <c r="BV54" i="78"/>
  <c r="BJ55" i="78"/>
  <c r="BH56" i="78"/>
  <c r="BK54" i="78"/>
  <c r="BI55" i="78"/>
  <c r="BL53" i="78"/>
  <c r="AZ54" i="78"/>
  <c r="AX55" i="78"/>
  <c r="BA53" i="78"/>
  <c r="AY55" i="78"/>
  <c r="AW56" i="78"/>
  <c r="AN54" i="78"/>
  <c r="AL55" i="78"/>
  <c r="AO54" i="78"/>
  <c r="AM55" i="78"/>
  <c r="AP53" i="78"/>
  <c r="AD54" i="78"/>
  <c r="AB55" i="78"/>
  <c r="AE53" i="78"/>
  <c r="AC54" i="78"/>
  <c r="AA55" i="78"/>
  <c r="P56" i="78"/>
  <c r="R56" i="78" s="1"/>
  <c r="Q57" i="78"/>
  <c r="I54" i="78"/>
  <c r="G54" i="78"/>
  <c r="E55" i="78"/>
  <c r="H55" i="78" s="1"/>
  <c r="F56" i="78"/>
  <c r="S56" i="78" l="1"/>
  <c r="T56" i="78" s="1"/>
  <c r="EI55" i="78"/>
  <c r="EG56" i="78"/>
  <c r="EJ56" i="78" s="1"/>
  <c r="EK55" i="78"/>
  <c r="EH57" i="78"/>
  <c r="DX55" i="78"/>
  <c r="DV56" i="78"/>
  <c r="DY55" i="78"/>
  <c r="DW56" i="78"/>
  <c r="DZ54" i="78"/>
  <c r="DM57" i="78"/>
  <c r="DK58" i="78"/>
  <c r="DN55" i="78"/>
  <c r="DL56" i="78"/>
  <c r="DO54" i="78"/>
  <c r="DC55" i="78"/>
  <c r="DA56" i="78"/>
  <c r="DB56" i="78"/>
  <c r="CZ57" i="78"/>
  <c r="DD54" i="78"/>
  <c r="CS54" i="78"/>
  <c r="CQ55" i="78"/>
  <c r="CO56" i="78"/>
  <c r="CR55" i="78"/>
  <c r="CP58" i="78"/>
  <c r="CG55" i="78"/>
  <c r="CE56" i="78"/>
  <c r="CF55" i="78"/>
  <c r="CD56" i="78"/>
  <c r="CH54" i="78"/>
  <c r="BW54" i="78"/>
  <c r="BU55" i="78"/>
  <c r="BS56" i="78"/>
  <c r="BV56" i="78" s="1"/>
  <c r="BT57" i="78"/>
  <c r="BV55" i="78"/>
  <c r="BK55" i="78"/>
  <c r="BI56" i="78"/>
  <c r="BL54" i="78"/>
  <c r="BJ56" i="78"/>
  <c r="BH57" i="78"/>
  <c r="AY56" i="78"/>
  <c r="AW57" i="78"/>
  <c r="AZ55" i="78"/>
  <c r="AX56" i="78"/>
  <c r="BA54" i="78"/>
  <c r="AO55" i="78"/>
  <c r="AM56" i="78"/>
  <c r="AP54" i="78"/>
  <c r="AN55" i="78"/>
  <c r="AL56" i="78"/>
  <c r="AC55" i="78"/>
  <c r="AA56" i="78"/>
  <c r="AD55" i="78"/>
  <c r="AB56" i="78"/>
  <c r="AE54" i="78"/>
  <c r="T55" i="78"/>
  <c r="Q58" i="78"/>
  <c r="P57" i="78"/>
  <c r="R57" i="78" s="1"/>
  <c r="I55" i="78"/>
  <c r="E56" i="78"/>
  <c r="G55" i="78"/>
  <c r="F57" i="78"/>
  <c r="S57" i="78" l="1"/>
  <c r="EK56" i="78"/>
  <c r="EH58" i="78"/>
  <c r="EI56" i="78"/>
  <c r="EG57" i="78"/>
  <c r="DX56" i="78"/>
  <c r="DV57" i="78"/>
  <c r="DY56" i="78"/>
  <c r="DW57" i="78"/>
  <c r="DZ55" i="78"/>
  <c r="DM58" i="78"/>
  <c r="DK59" i="78"/>
  <c r="DN56" i="78"/>
  <c r="DL57" i="78"/>
  <c r="DO55" i="78"/>
  <c r="DB57" i="78"/>
  <c r="CZ58" i="78"/>
  <c r="DC56" i="78"/>
  <c r="DA57" i="78"/>
  <c r="DD55" i="78"/>
  <c r="CS55" i="78"/>
  <c r="CQ56" i="78"/>
  <c r="CO57" i="78"/>
  <c r="CR56" i="78"/>
  <c r="CP59" i="78"/>
  <c r="CG56" i="78"/>
  <c r="CE57" i="78"/>
  <c r="CF56" i="78"/>
  <c r="CD57" i="78"/>
  <c r="CH55" i="78"/>
  <c r="BW55" i="78"/>
  <c r="BW56" i="78"/>
  <c r="BT58" i="78"/>
  <c r="BU56" i="78"/>
  <c r="BS57" i="78"/>
  <c r="BJ57" i="78"/>
  <c r="BH58" i="78"/>
  <c r="BK56" i="78"/>
  <c r="BI57" i="78"/>
  <c r="BL55" i="78"/>
  <c r="AZ56" i="78"/>
  <c r="AX57" i="78"/>
  <c r="BA55" i="78"/>
  <c r="AY57" i="78"/>
  <c r="AW58" i="78"/>
  <c r="AO56" i="78"/>
  <c r="AM57" i="78"/>
  <c r="AN56" i="78"/>
  <c r="AL57" i="78"/>
  <c r="AP55" i="78"/>
  <c r="AD56" i="78"/>
  <c r="AB57" i="78"/>
  <c r="AC56" i="78"/>
  <c r="AA57" i="78"/>
  <c r="AE55" i="78"/>
  <c r="T57" i="78"/>
  <c r="P58" i="78"/>
  <c r="R58" i="78" s="1"/>
  <c r="Q59" i="78"/>
  <c r="G56" i="78"/>
  <c r="E57" i="78"/>
  <c r="H57" i="78" s="1"/>
  <c r="H56" i="78"/>
  <c r="F58" i="78"/>
  <c r="S58" i="78" l="1"/>
  <c r="EI57" i="78"/>
  <c r="EG58" i="78"/>
  <c r="EJ58" i="78" s="1"/>
  <c r="EJ57" i="78"/>
  <c r="EH59" i="78"/>
  <c r="DZ56" i="78"/>
  <c r="DX57" i="78"/>
  <c r="DV58" i="78"/>
  <c r="DY57" i="78"/>
  <c r="DW58" i="78"/>
  <c r="DN57" i="78"/>
  <c r="DL58" i="78"/>
  <c r="DM59" i="78"/>
  <c r="DK60" i="78"/>
  <c r="DO56" i="78"/>
  <c r="DC57" i="78"/>
  <c r="DA58" i="78"/>
  <c r="DB58" i="78"/>
  <c r="CZ59" i="78"/>
  <c r="DD56" i="78"/>
  <c r="CS56" i="78"/>
  <c r="CP60" i="78"/>
  <c r="CQ57" i="78"/>
  <c r="CO58" i="78"/>
  <c r="CR57" i="78"/>
  <c r="CG57" i="78"/>
  <c r="CE58" i="78"/>
  <c r="CF57" i="78"/>
  <c r="CD58" i="78"/>
  <c r="CH56" i="78"/>
  <c r="BU57" i="78"/>
  <c r="BS58" i="78"/>
  <c r="BV58" i="78" s="1"/>
  <c r="BV57" i="78"/>
  <c r="BT59" i="78"/>
  <c r="BL56" i="78"/>
  <c r="BK57" i="78"/>
  <c r="BI58" i="78"/>
  <c r="BJ58" i="78"/>
  <c r="BH59" i="78"/>
  <c r="AY58" i="78"/>
  <c r="AW59" i="78"/>
  <c r="AZ57" i="78"/>
  <c r="AX58" i="78"/>
  <c r="BA56" i="78"/>
  <c r="AO57" i="78"/>
  <c r="AM58" i="78"/>
  <c r="AN57" i="78"/>
  <c r="AL58" i="78"/>
  <c r="AP56" i="78"/>
  <c r="AD57" i="78"/>
  <c r="AB58" i="78"/>
  <c r="AC57" i="78"/>
  <c r="AA58" i="78"/>
  <c r="AE56" i="78"/>
  <c r="Q60" i="78"/>
  <c r="P59" i="78"/>
  <c r="R59" i="78" s="1"/>
  <c r="I57" i="78"/>
  <c r="F59" i="78"/>
  <c r="G57" i="78"/>
  <c r="E58" i="78"/>
  <c r="H58" i="78" s="1"/>
  <c r="I56" i="78"/>
  <c r="T58" i="78" l="1"/>
  <c r="S59" i="78"/>
  <c r="EK57" i="78"/>
  <c r="EK58" i="78"/>
  <c r="EI58" i="78"/>
  <c r="EG59" i="78"/>
  <c r="EJ59" i="78" s="1"/>
  <c r="EH60" i="78"/>
  <c r="DX58" i="78"/>
  <c r="DV59" i="78"/>
  <c r="DY58" i="78"/>
  <c r="DW59" i="78"/>
  <c r="DZ57" i="78"/>
  <c r="DM60" i="78"/>
  <c r="DK61" i="78"/>
  <c r="DN58" i="78"/>
  <c r="DL59" i="78"/>
  <c r="DO57" i="78"/>
  <c r="DB59" i="78"/>
  <c r="CZ60" i="78"/>
  <c r="DC58" i="78"/>
  <c r="DA59" i="78"/>
  <c r="DD57" i="78"/>
  <c r="CS57" i="78"/>
  <c r="CP61" i="78"/>
  <c r="CQ58" i="78"/>
  <c r="CO59" i="78"/>
  <c r="CR58" i="78"/>
  <c r="CG58" i="78"/>
  <c r="CE59" i="78"/>
  <c r="CF58" i="78"/>
  <c r="CD59" i="78"/>
  <c r="CH57" i="78"/>
  <c r="BW57" i="78"/>
  <c r="BT60" i="78"/>
  <c r="BU58" i="78"/>
  <c r="BS59" i="78"/>
  <c r="BW58" i="78"/>
  <c r="BJ59" i="78"/>
  <c r="BH60" i="78"/>
  <c r="BK58" i="78"/>
  <c r="BI59" i="78"/>
  <c r="BL57" i="78"/>
  <c r="AZ58" i="78"/>
  <c r="AX59" i="78"/>
  <c r="BA57" i="78"/>
  <c r="AY59" i="78"/>
  <c r="AW60" i="78"/>
  <c r="AN58" i="78"/>
  <c r="AL59" i="78"/>
  <c r="AO58" i="78"/>
  <c r="AM59" i="78"/>
  <c r="AP57" i="78"/>
  <c r="AD58" i="78"/>
  <c r="AB59" i="78"/>
  <c r="AC58" i="78"/>
  <c r="AA59" i="78"/>
  <c r="AE57" i="78"/>
  <c r="T59" i="78"/>
  <c r="P60" i="78"/>
  <c r="R60" i="78" s="1"/>
  <c r="Q61" i="78"/>
  <c r="I58" i="78"/>
  <c r="F60" i="78"/>
  <c r="G58" i="78"/>
  <c r="E59" i="78"/>
  <c r="S60" i="78" l="1"/>
  <c r="EH61" i="78"/>
  <c r="EI59" i="78"/>
  <c r="EG60" i="78"/>
  <c r="EK59" i="78"/>
  <c r="DY59" i="78"/>
  <c r="DW60" i="78"/>
  <c r="DX59" i="78"/>
  <c r="DV60" i="78"/>
  <c r="DZ58" i="78"/>
  <c r="DO58" i="78"/>
  <c r="DN59" i="78"/>
  <c r="DL60" i="78"/>
  <c r="DK62" i="78"/>
  <c r="DM61" i="78"/>
  <c r="DB60" i="78"/>
  <c r="CZ61" i="78"/>
  <c r="DC59" i="78"/>
  <c r="DA60" i="78"/>
  <c r="DD58" i="78"/>
  <c r="CS58" i="78"/>
  <c r="CP62" i="78"/>
  <c r="CQ59" i="78"/>
  <c r="CO60" i="78"/>
  <c r="CR59" i="78"/>
  <c r="CG59" i="78"/>
  <c r="CE60" i="78"/>
  <c r="CF59" i="78"/>
  <c r="CD60" i="78"/>
  <c r="CH58" i="78"/>
  <c r="BT61" i="78"/>
  <c r="BU59" i="78"/>
  <c r="BS60" i="78"/>
  <c r="BV59" i="78"/>
  <c r="BK59" i="78"/>
  <c r="BI60" i="78"/>
  <c r="BL58" i="78"/>
  <c r="BJ60" i="78"/>
  <c r="BH61" i="78"/>
  <c r="AY60" i="78"/>
  <c r="AW61" i="78"/>
  <c r="AZ59" i="78"/>
  <c r="AX60" i="78"/>
  <c r="BA58" i="78"/>
  <c r="AO59" i="78"/>
  <c r="AM60" i="78"/>
  <c r="AP58" i="78"/>
  <c r="AN59" i="78"/>
  <c r="AL60" i="78"/>
  <c r="AC59" i="78"/>
  <c r="AA60" i="78"/>
  <c r="AD59" i="78"/>
  <c r="AB60" i="78"/>
  <c r="AE58" i="78"/>
  <c r="Q62" i="78"/>
  <c r="P61" i="78"/>
  <c r="R61" i="78" s="1"/>
  <c r="G59" i="78"/>
  <c r="E60" i="78"/>
  <c r="H60" i="78" s="1"/>
  <c r="H59" i="78"/>
  <c r="F61" i="78"/>
  <c r="S61" i="78" l="1"/>
  <c r="EI60" i="78"/>
  <c r="EG61" i="78"/>
  <c r="EJ61" i="78" s="1"/>
  <c r="EJ60" i="78"/>
  <c r="EH62" i="78"/>
  <c r="DW61" i="78"/>
  <c r="DY60" i="78"/>
  <c r="DX60" i="78"/>
  <c r="DV61" i="78"/>
  <c r="DZ59" i="78"/>
  <c r="DO59" i="78"/>
  <c r="DM62" i="78"/>
  <c r="DK63" i="78"/>
  <c r="DL61" i="78"/>
  <c r="DN60" i="78"/>
  <c r="DA61" i="78"/>
  <c r="DC60" i="78"/>
  <c r="DD59" i="78"/>
  <c r="CZ62" i="78"/>
  <c r="DB61" i="78"/>
  <c r="CP63" i="78"/>
  <c r="CS59" i="78"/>
  <c r="CQ60" i="78"/>
  <c r="CO61" i="78"/>
  <c r="CR60" i="78"/>
  <c r="CE61" i="78"/>
  <c r="CG60" i="78"/>
  <c r="CF60" i="78"/>
  <c r="CD61" i="78"/>
  <c r="CH59" i="78"/>
  <c r="BU60" i="78"/>
  <c r="BS61" i="78"/>
  <c r="BV61" i="78" s="1"/>
  <c r="BV60" i="78"/>
  <c r="BW59" i="78"/>
  <c r="BT62" i="78"/>
  <c r="BI61" i="78"/>
  <c r="BK60" i="78"/>
  <c r="BH62" i="78"/>
  <c r="BJ61" i="78"/>
  <c r="BL59" i="78"/>
  <c r="AX61" i="78"/>
  <c r="AZ60" i="78"/>
  <c r="BA59" i="78"/>
  <c r="AW62" i="78"/>
  <c r="AY61" i="78"/>
  <c r="AN60" i="78"/>
  <c r="AL61" i="78"/>
  <c r="AM61" i="78"/>
  <c r="AO60" i="78"/>
  <c r="AP59" i="78"/>
  <c r="AE59" i="78"/>
  <c r="AB61" i="78"/>
  <c r="AD60" i="78"/>
  <c r="AC60" i="78"/>
  <c r="AA61" i="78"/>
  <c r="T60" i="78"/>
  <c r="P62" i="78"/>
  <c r="R62" i="78" s="1"/>
  <c r="Q63" i="78"/>
  <c r="F62" i="78"/>
  <c r="I59" i="78"/>
  <c r="G60" i="78"/>
  <c r="E61" i="78"/>
  <c r="I60" i="78"/>
  <c r="S62" i="78" l="1"/>
  <c r="EH63" i="78"/>
  <c r="EG62" i="78"/>
  <c r="EI61" i="78"/>
  <c r="EK61" i="78"/>
  <c r="EK60" i="78"/>
  <c r="DZ60" i="78"/>
  <c r="DV62" i="78"/>
  <c r="DX61" i="78"/>
  <c r="DY61" i="78"/>
  <c r="DW62" i="78"/>
  <c r="DN61" i="78"/>
  <c r="DL62" i="78"/>
  <c r="DM63" i="78"/>
  <c r="DK64" i="78"/>
  <c r="DO60" i="78"/>
  <c r="DB62" i="78"/>
  <c r="CZ63" i="78"/>
  <c r="DD60" i="78"/>
  <c r="DC61" i="78"/>
  <c r="DA62" i="78"/>
  <c r="CO62" i="78"/>
  <c r="CQ61" i="78"/>
  <c r="CR61" i="78"/>
  <c r="CS60" i="78"/>
  <c r="CP64" i="78"/>
  <c r="CH60" i="78"/>
  <c r="CD62" i="78"/>
  <c r="CF61" i="78"/>
  <c r="CG61" i="78"/>
  <c r="CE62" i="78"/>
  <c r="BT63" i="78"/>
  <c r="BS62" i="78"/>
  <c r="BU61" i="78"/>
  <c r="BW61" i="78"/>
  <c r="BW60" i="78"/>
  <c r="BJ62" i="78"/>
  <c r="BH63" i="78"/>
  <c r="BL60" i="78"/>
  <c r="BK61" i="78"/>
  <c r="BI62" i="78"/>
  <c r="AY62" i="78"/>
  <c r="AW63" i="78"/>
  <c r="BA60" i="78"/>
  <c r="AZ61" i="78"/>
  <c r="AX62" i="78"/>
  <c r="AP60" i="78"/>
  <c r="AO61" i="78"/>
  <c r="AM62" i="78"/>
  <c r="AL62" i="78"/>
  <c r="AN61" i="78"/>
  <c r="AA62" i="78"/>
  <c r="AC61" i="78"/>
  <c r="AD61" i="78"/>
  <c r="AB62" i="78"/>
  <c r="AE60" i="78"/>
  <c r="T62" i="78"/>
  <c r="P63" i="78"/>
  <c r="R63" i="78" s="1"/>
  <c r="Q64" i="78"/>
  <c r="T61" i="78"/>
  <c r="F63" i="78"/>
  <c r="E62" i="78"/>
  <c r="G61" i="78"/>
  <c r="H61" i="78"/>
  <c r="S63" i="78" l="1"/>
  <c r="EI62" i="78"/>
  <c r="EG63" i="78"/>
  <c r="EJ63" i="78" s="1"/>
  <c r="EH64" i="78"/>
  <c r="EJ62" i="78"/>
  <c r="DY62" i="78"/>
  <c r="DW63" i="78"/>
  <c r="DZ61" i="78"/>
  <c r="DX62" i="78"/>
  <c r="DV63" i="78"/>
  <c r="DM64" i="78"/>
  <c r="DK65" i="78"/>
  <c r="DN62" i="78"/>
  <c r="DL63" i="78"/>
  <c r="DO61" i="78"/>
  <c r="DC62" i="78"/>
  <c r="DA63" i="78"/>
  <c r="DB63" i="78"/>
  <c r="CZ64" i="78"/>
  <c r="DD61" i="78"/>
  <c r="CS61" i="78"/>
  <c r="CP65" i="78"/>
  <c r="CQ62" i="78"/>
  <c r="CO63" i="78"/>
  <c r="CR62" i="78"/>
  <c r="CH61" i="78"/>
  <c r="CG62" i="78"/>
  <c r="CE63" i="78"/>
  <c r="CF62" i="78"/>
  <c r="CD63" i="78"/>
  <c r="BT64" i="78"/>
  <c r="BU62" i="78"/>
  <c r="BS63" i="78"/>
  <c r="BV62" i="78"/>
  <c r="BK62" i="78"/>
  <c r="BI63" i="78"/>
  <c r="BL61" i="78"/>
  <c r="BJ63" i="78"/>
  <c r="BH64" i="78"/>
  <c r="AZ62" i="78"/>
  <c r="AX63" i="78"/>
  <c r="BA61" i="78"/>
  <c r="AY63" i="78"/>
  <c r="AW64" i="78"/>
  <c r="AP61" i="78"/>
  <c r="AN62" i="78"/>
  <c r="AL63" i="78"/>
  <c r="AO62" i="78"/>
  <c r="AM63" i="78"/>
  <c r="AD62" i="78"/>
  <c r="AB63" i="78"/>
  <c r="AE61" i="78"/>
  <c r="AC62" i="78"/>
  <c r="AA63" i="78"/>
  <c r="T63" i="78"/>
  <c r="P64" i="78"/>
  <c r="R64" i="78" s="1"/>
  <c r="Q65" i="78"/>
  <c r="G62" i="78"/>
  <c r="E63" i="78"/>
  <c r="H63" i="78" s="1"/>
  <c r="H62" i="78"/>
  <c r="I61" i="78"/>
  <c r="F64" i="78"/>
  <c r="S64" i="78" l="1"/>
  <c r="EK63" i="78"/>
  <c r="EK62" i="78"/>
  <c r="EH65" i="78"/>
  <c r="EI63" i="78"/>
  <c r="EG64" i="78"/>
  <c r="EJ64" i="78" s="1"/>
  <c r="DX63" i="78"/>
  <c r="DV64" i="78"/>
  <c r="DY63" i="78"/>
  <c r="DW64" i="78"/>
  <c r="DZ62" i="78"/>
  <c r="DN63" i="78"/>
  <c r="DL64" i="78"/>
  <c r="DM65" i="78"/>
  <c r="DK66" i="78"/>
  <c r="DO62" i="78"/>
  <c r="DB64" i="78"/>
  <c r="CZ65" i="78"/>
  <c r="DC63" i="78"/>
  <c r="DA64" i="78"/>
  <c r="DD62" i="78"/>
  <c r="CQ63" i="78"/>
  <c r="CO64" i="78"/>
  <c r="CR63" i="78"/>
  <c r="CP66" i="78"/>
  <c r="CS62" i="78"/>
  <c r="CH62" i="78"/>
  <c r="CF63" i="78"/>
  <c r="CD64" i="78"/>
  <c r="CG63" i="78"/>
  <c r="CE64" i="78"/>
  <c r="BW62" i="78"/>
  <c r="BT65" i="78"/>
  <c r="BU63" i="78"/>
  <c r="BS64" i="78"/>
  <c r="BV63" i="78"/>
  <c r="BJ64" i="78"/>
  <c r="BH65" i="78"/>
  <c r="BK63" i="78"/>
  <c r="BI64" i="78"/>
  <c r="BL62" i="78"/>
  <c r="AY64" i="78"/>
  <c r="AW65" i="78"/>
  <c r="AZ63" i="78"/>
  <c r="AX64" i="78"/>
  <c r="BA62" i="78"/>
  <c r="AO63" i="78"/>
  <c r="AM64" i="78"/>
  <c r="AN63" i="78"/>
  <c r="AL64" i="78"/>
  <c r="AP62" i="78"/>
  <c r="AD63" i="78"/>
  <c r="AB64" i="78"/>
  <c r="AC63" i="78"/>
  <c r="AA64" i="78"/>
  <c r="AE62" i="78"/>
  <c r="P65" i="78"/>
  <c r="R65" i="78" s="1"/>
  <c r="Q66" i="78"/>
  <c r="F65" i="78"/>
  <c r="E64" i="78"/>
  <c r="G63" i="78"/>
  <c r="I63" i="78"/>
  <c r="I62" i="78"/>
  <c r="T64" i="78" l="1"/>
  <c r="S65" i="78"/>
  <c r="EK64" i="78"/>
  <c r="EI64" i="78"/>
  <c r="EG65" i="78"/>
  <c r="EJ65" i="78" s="1"/>
  <c r="EH66" i="78"/>
  <c r="DY64" i="78"/>
  <c r="DW65" i="78"/>
  <c r="DZ63" i="78"/>
  <c r="DX64" i="78"/>
  <c r="DV65" i="78"/>
  <c r="DN64" i="78"/>
  <c r="DL65" i="78"/>
  <c r="DM66" i="78"/>
  <c r="DK67" i="78"/>
  <c r="DO63" i="78"/>
  <c r="DB65" i="78"/>
  <c r="CZ66" i="78"/>
  <c r="DC64" i="78"/>
  <c r="DA65" i="78"/>
  <c r="DD63" i="78"/>
  <c r="CP67" i="78"/>
  <c r="CS63" i="78"/>
  <c r="CQ64" i="78"/>
  <c r="CO65" i="78"/>
  <c r="CR64" i="78"/>
  <c r="CH63" i="78"/>
  <c r="CG64" i="78"/>
  <c r="CE65" i="78"/>
  <c r="CF64" i="78"/>
  <c r="CD65" i="78"/>
  <c r="BU64" i="78"/>
  <c r="BS65" i="78"/>
  <c r="BV65" i="78" s="1"/>
  <c r="BT66" i="78"/>
  <c r="BV64" i="78"/>
  <c r="BW63" i="78"/>
  <c r="BK64" i="78"/>
  <c r="BI65" i="78"/>
  <c r="BL63" i="78"/>
  <c r="BJ65" i="78"/>
  <c r="BH66" i="78"/>
  <c r="AZ64" i="78"/>
  <c r="AX65" i="78"/>
  <c r="BA63" i="78"/>
  <c r="AY65" i="78"/>
  <c r="AW66" i="78"/>
  <c r="AN64" i="78"/>
  <c r="AL65" i="78"/>
  <c r="AO64" i="78"/>
  <c r="AM65" i="78"/>
  <c r="AP63" i="78"/>
  <c r="AC64" i="78"/>
  <c r="AA65" i="78"/>
  <c r="AD64" i="78"/>
  <c r="AB65" i="78"/>
  <c r="AE63" i="78"/>
  <c r="P66" i="78"/>
  <c r="R66" i="78" s="1"/>
  <c r="Q67" i="78"/>
  <c r="G64" i="78"/>
  <c r="E65" i="78"/>
  <c r="H65" i="78" s="1"/>
  <c r="F66" i="78"/>
  <c r="H64" i="78"/>
  <c r="T65" i="78" l="1"/>
  <c r="S66" i="78"/>
  <c r="EH67" i="78"/>
  <c r="EK65" i="78"/>
  <c r="EI65" i="78"/>
  <c r="EG66" i="78"/>
  <c r="DY65" i="78"/>
  <c r="DW66" i="78"/>
  <c r="DX65" i="78"/>
  <c r="DV66" i="78"/>
  <c r="DZ64" i="78"/>
  <c r="DM67" i="78"/>
  <c r="DK68" i="78"/>
  <c r="DN65" i="78"/>
  <c r="DL66" i="78"/>
  <c r="DO64" i="78"/>
  <c r="DB66" i="78"/>
  <c r="CZ67" i="78"/>
  <c r="DC65" i="78"/>
  <c r="DA66" i="78"/>
  <c r="DD64" i="78"/>
  <c r="CQ65" i="78"/>
  <c r="CO66" i="78"/>
  <c r="CR65" i="78"/>
  <c r="CP68" i="78"/>
  <c r="CS64" i="78"/>
  <c r="CF65" i="78"/>
  <c r="CD66" i="78"/>
  <c r="CG65" i="78"/>
  <c r="CE66" i="78"/>
  <c r="CH64" i="78"/>
  <c r="BW65" i="78"/>
  <c r="BU65" i="78"/>
  <c r="BS66" i="78"/>
  <c r="BV66" i="78" s="1"/>
  <c r="BW64" i="78"/>
  <c r="BT67" i="78"/>
  <c r="BJ66" i="78"/>
  <c r="BH67" i="78"/>
  <c r="BK65" i="78"/>
  <c r="BI66" i="78"/>
  <c r="BL64" i="78"/>
  <c r="AY66" i="78"/>
  <c r="AW67" i="78"/>
  <c r="AZ65" i="78"/>
  <c r="AX66" i="78"/>
  <c r="BA64" i="78"/>
  <c r="AO65" i="78"/>
  <c r="AM66" i="78"/>
  <c r="AP64" i="78"/>
  <c r="AN65" i="78"/>
  <c r="AL66" i="78"/>
  <c r="AD65" i="78"/>
  <c r="AB66" i="78"/>
  <c r="AE64" i="78"/>
  <c r="AC65" i="78"/>
  <c r="AA66" i="78"/>
  <c r="P67" i="78"/>
  <c r="R67" i="78" s="1"/>
  <c r="Q68" i="78"/>
  <c r="F67" i="78"/>
  <c r="G65" i="78"/>
  <c r="E66" i="78"/>
  <c r="I64" i="78"/>
  <c r="I65" i="78"/>
  <c r="T66" i="78" l="1"/>
  <c r="S67" i="78"/>
  <c r="T67" i="78" s="1"/>
  <c r="EH68" i="78"/>
  <c r="EI66" i="78"/>
  <c r="EG67" i="78"/>
  <c r="EJ66" i="78"/>
  <c r="DX66" i="78"/>
  <c r="DV67" i="78"/>
  <c r="DY66" i="78"/>
  <c r="DW67" i="78"/>
  <c r="DZ65" i="78"/>
  <c r="DN66" i="78"/>
  <c r="DL67" i="78"/>
  <c r="DO65" i="78"/>
  <c r="DM68" i="78"/>
  <c r="DK69" i="78"/>
  <c r="DD65" i="78"/>
  <c r="DB67" i="78"/>
  <c r="CZ68" i="78"/>
  <c r="DC66" i="78"/>
  <c r="DA67" i="78"/>
  <c r="CP69" i="78"/>
  <c r="CS65" i="78"/>
  <c r="CQ66" i="78"/>
  <c r="CO67" i="78"/>
  <c r="CR66" i="78"/>
  <c r="CG66" i="78"/>
  <c r="CE67" i="78"/>
  <c r="CH65" i="78"/>
  <c r="CF66" i="78"/>
  <c r="CD67" i="78"/>
  <c r="BW66" i="78"/>
  <c r="BT68" i="78"/>
  <c r="BU66" i="78"/>
  <c r="BS67" i="78"/>
  <c r="BK66" i="78"/>
  <c r="BI67" i="78"/>
  <c r="BL65" i="78"/>
  <c r="BJ67" i="78"/>
  <c r="BH68" i="78"/>
  <c r="AZ66" i="78"/>
  <c r="AX67" i="78"/>
  <c r="BA65" i="78"/>
  <c r="AY67" i="78"/>
  <c r="AW68" i="78"/>
  <c r="AN66" i="78"/>
  <c r="AL67" i="78"/>
  <c r="AO66" i="78"/>
  <c r="AM67" i="78"/>
  <c r="AP65" i="78"/>
  <c r="AC66" i="78"/>
  <c r="AA67" i="78"/>
  <c r="AD66" i="78"/>
  <c r="AB67" i="78"/>
  <c r="AE65" i="78"/>
  <c r="Q69" i="78"/>
  <c r="P68" i="78"/>
  <c r="R68" i="78" s="1"/>
  <c r="G66" i="78"/>
  <c r="E67" i="78"/>
  <c r="H67" i="78" s="1"/>
  <c r="F68" i="78"/>
  <c r="H66" i="78"/>
  <c r="S68" i="78" l="1"/>
  <c r="EK66" i="78"/>
  <c r="EI67" i="78"/>
  <c r="EG68" i="78"/>
  <c r="EJ68" i="78" s="1"/>
  <c r="EH69" i="78"/>
  <c r="EJ67" i="78"/>
  <c r="DY67" i="78"/>
  <c r="DW68" i="78"/>
  <c r="DX67" i="78"/>
  <c r="DV68" i="78"/>
  <c r="DZ66" i="78"/>
  <c r="DK70" i="78"/>
  <c r="DM69" i="78"/>
  <c r="DN67" i="78"/>
  <c r="DL68" i="78"/>
  <c r="DO66" i="78"/>
  <c r="DC67" i="78"/>
  <c r="DA68" i="78"/>
  <c r="DD66" i="78"/>
  <c r="DB68" i="78"/>
  <c r="CZ69" i="78"/>
  <c r="CS66" i="78"/>
  <c r="CQ67" i="78"/>
  <c r="CO68" i="78"/>
  <c r="CR67" i="78"/>
  <c r="CP70" i="78"/>
  <c r="CG67" i="78"/>
  <c r="CE68" i="78"/>
  <c r="CF67" i="78"/>
  <c r="CD68" i="78"/>
  <c r="CH66" i="78"/>
  <c r="BU67" i="78"/>
  <c r="BS68" i="78"/>
  <c r="BV68" i="78" s="1"/>
  <c r="BT69" i="78"/>
  <c r="BV67" i="78"/>
  <c r="BJ68" i="78"/>
  <c r="BH69" i="78"/>
  <c r="BK67" i="78"/>
  <c r="BI68" i="78"/>
  <c r="BL66" i="78"/>
  <c r="AZ67" i="78"/>
  <c r="AX68" i="78"/>
  <c r="AY68" i="78"/>
  <c r="AW69" i="78"/>
  <c r="BA66" i="78"/>
  <c r="AP66" i="78"/>
  <c r="AO67" i="78"/>
  <c r="AM68" i="78"/>
  <c r="AN67" i="78"/>
  <c r="AL68" i="78"/>
  <c r="AD67" i="78"/>
  <c r="AB68" i="78"/>
  <c r="AE66" i="78"/>
  <c r="AC67" i="78"/>
  <c r="AA68" i="78"/>
  <c r="P69" i="78"/>
  <c r="R69" i="78" s="1"/>
  <c r="Q70" i="78"/>
  <c r="F69" i="78"/>
  <c r="I67" i="78"/>
  <c r="G67" i="78"/>
  <c r="E68" i="78"/>
  <c r="H68" i="78" s="1"/>
  <c r="I66" i="78"/>
  <c r="S69" i="78" l="1"/>
  <c r="EH70" i="78"/>
  <c r="EK68" i="78"/>
  <c r="EK67" i="78"/>
  <c r="EI68" i="78"/>
  <c r="EG69" i="78"/>
  <c r="DX68" i="78"/>
  <c r="DV69" i="78"/>
  <c r="DW69" i="78"/>
  <c r="DY68" i="78"/>
  <c r="DZ67" i="78"/>
  <c r="DL69" i="78"/>
  <c r="DN68" i="78"/>
  <c r="DO67" i="78"/>
  <c r="DM70" i="78"/>
  <c r="DK71" i="78"/>
  <c r="CZ70" i="78"/>
  <c r="DB69" i="78"/>
  <c r="DA69" i="78"/>
  <c r="DC68" i="78"/>
  <c r="DD67" i="78"/>
  <c r="CQ68" i="78"/>
  <c r="CO69" i="78"/>
  <c r="CR68" i="78"/>
  <c r="CP71" i="78"/>
  <c r="CS67" i="78"/>
  <c r="CF68" i="78"/>
  <c r="CD69" i="78"/>
  <c r="CE69" i="78"/>
  <c r="CG68" i="78"/>
  <c r="CH67" i="78"/>
  <c r="BW67" i="78"/>
  <c r="BU68" i="78"/>
  <c r="BS69" i="78"/>
  <c r="BV69" i="78" s="1"/>
  <c r="BW68" i="78"/>
  <c r="BT70" i="78"/>
  <c r="BI69" i="78"/>
  <c r="BK68" i="78"/>
  <c r="BL67" i="78"/>
  <c r="BH70" i="78"/>
  <c r="BJ69" i="78"/>
  <c r="AW70" i="78"/>
  <c r="AY69" i="78"/>
  <c r="AX69" i="78"/>
  <c r="AZ68" i="78"/>
  <c r="BA67" i="78"/>
  <c r="AN68" i="78"/>
  <c r="AL69" i="78"/>
  <c r="AM69" i="78"/>
  <c r="AO68" i="78"/>
  <c r="AP67" i="78"/>
  <c r="AC68" i="78"/>
  <c r="AA69" i="78"/>
  <c r="AB69" i="78"/>
  <c r="AD68" i="78"/>
  <c r="AE67" i="78"/>
  <c r="T69" i="78"/>
  <c r="Q71" i="78"/>
  <c r="P70" i="78"/>
  <c r="R70" i="78" s="1"/>
  <c r="T68" i="78"/>
  <c r="I68" i="78"/>
  <c r="G68" i="78"/>
  <c r="E69" i="78"/>
  <c r="H69" i="78" s="1"/>
  <c r="F70" i="78"/>
  <c r="S70" i="78" l="1"/>
  <c r="EH71" i="78"/>
  <c r="EG70" i="78"/>
  <c r="EI69" i="78"/>
  <c r="EJ69" i="78"/>
  <c r="DZ68" i="78"/>
  <c r="DY69" i="78"/>
  <c r="DW70" i="78"/>
  <c r="DV70" i="78"/>
  <c r="DX69" i="78"/>
  <c r="DM71" i="78"/>
  <c r="DK72" i="78"/>
  <c r="DO68" i="78"/>
  <c r="DN69" i="78"/>
  <c r="DL70" i="78"/>
  <c r="DD68" i="78"/>
  <c r="DC69" i="78"/>
  <c r="DA70" i="78"/>
  <c r="DB70" i="78"/>
  <c r="CZ71" i="78"/>
  <c r="CS68" i="78"/>
  <c r="CP72" i="78"/>
  <c r="CO70" i="78"/>
  <c r="CQ69" i="78"/>
  <c r="CR69" i="78"/>
  <c r="CG69" i="78"/>
  <c r="CE70" i="78"/>
  <c r="CD70" i="78"/>
  <c r="CF69" i="78"/>
  <c r="CH68" i="78"/>
  <c r="BW69" i="78"/>
  <c r="BT71" i="78"/>
  <c r="BS70" i="78"/>
  <c r="BV70" i="78" s="1"/>
  <c r="BU69" i="78"/>
  <c r="BJ70" i="78"/>
  <c r="BH71" i="78"/>
  <c r="BL68" i="78"/>
  <c r="BK69" i="78"/>
  <c r="BI70" i="78"/>
  <c r="BA68" i="78"/>
  <c r="AZ69" i="78"/>
  <c r="AX70" i="78"/>
  <c r="AY70" i="78"/>
  <c r="AW71" i="78"/>
  <c r="AO69" i="78"/>
  <c r="AM70" i="78"/>
  <c r="AP68" i="78"/>
  <c r="AL70" i="78"/>
  <c r="AN69" i="78"/>
  <c r="AE68" i="78"/>
  <c r="AD69" i="78"/>
  <c r="AB70" i="78"/>
  <c r="AA70" i="78"/>
  <c r="AC69" i="78"/>
  <c r="P71" i="78"/>
  <c r="R71" i="78" s="1"/>
  <c r="Q72" i="78"/>
  <c r="F71" i="78"/>
  <c r="E70" i="78"/>
  <c r="G69" i="78"/>
  <c r="I69" i="78"/>
  <c r="S71" i="78" l="1"/>
  <c r="EK69" i="78"/>
  <c r="EH72" i="78"/>
  <c r="EI70" i="78"/>
  <c r="EG71" i="78"/>
  <c r="EJ71" i="78" s="1"/>
  <c r="EJ70" i="78"/>
  <c r="DY70" i="78"/>
  <c r="DW71" i="78"/>
  <c r="DX70" i="78"/>
  <c r="DV71" i="78"/>
  <c r="DZ69" i="78"/>
  <c r="DO69" i="78"/>
  <c r="DN70" i="78"/>
  <c r="DL71" i="78"/>
  <c r="DM72" i="78"/>
  <c r="DK73" i="78"/>
  <c r="DB71" i="78"/>
  <c r="CZ72" i="78"/>
  <c r="DC70" i="78"/>
  <c r="DA71" i="78"/>
  <c r="DD69" i="78"/>
  <c r="CQ70" i="78"/>
  <c r="CO71" i="78"/>
  <c r="CR70" i="78"/>
  <c r="CP73" i="78"/>
  <c r="CS69" i="78"/>
  <c r="CF70" i="78"/>
  <c r="CD71" i="78"/>
  <c r="CG70" i="78"/>
  <c r="CE71" i="78"/>
  <c r="CH69" i="78"/>
  <c r="BW70" i="78"/>
  <c r="BU70" i="78"/>
  <c r="BS71" i="78"/>
  <c r="BT72" i="78"/>
  <c r="BL69" i="78"/>
  <c r="BK70" i="78"/>
  <c r="BI71" i="78"/>
  <c r="BJ71" i="78"/>
  <c r="BH72" i="78"/>
  <c r="AY71" i="78"/>
  <c r="AW72" i="78"/>
  <c r="AZ70" i="78"/>
  <c r="AX71" i="78"/>
  <c r="BA69" i="78"/>
  <c r="AO70" i="78"/>
  <c r="AM71" i="78"/>
  <c r="AN70" i="78"/>
  <c r="AL71" i="78"/>
  <c r="AP69" i="78"/>
  <c r="AE69" i="78"/>
  <c r="AD70" i="78"/>
  <c r="AB71" i="78"/>
  <c r="AC70" i="78"/>
  <c r="AA71" i="78"/>
  <c r="T70" i="78"/>
  <c r="T71" i="78"/>
  <c r="Q73" i="78"/>
  <c r="P72" i="78"/>
  <c r="R72" i="78" s="1"/>
  <c r="G70" i="78"/>
  <c r="E71" i="78"/>
  <c r="H71" i="78" s="1"/>
  <c r="H70" i="78"/>
  <c r="F72" i="78"/>
  <c r="S72" i="78" l="1"/>
  <c r="EK71" i="78"/>
  <c r="EK70" i="78"/>
  <c r="EI71" i="78"/>
  <c r="EG72" i="78"/>
  <c r="EJ72" i="78" s="1"/>
  <c r="EH73" i="78"/>
  <c r="DY71" i="78"/>
  <c r="DW72" i="78"/>
  <c r="DX71" i="78"/>
  <c r="DV72" i="78"/>
  <c r="DZ70" i="78"/>
  <c r="DM73" i="78"/>
  <c r="DK74" i="78"/>
  <c r="DN71" i="78"/>
  <c r="DL72" i="78"/>
  <c r="DO70" i="78"/>
  <c r="DB72" i="78"/>
  <c r="CZ73" i="78"/>
  <c r="DC71" i="78"/>
  <c r="DA72" i="78"/>
  <c r="DD70" i="78"/>
  <c r="CP74" i="78"/>
  <c r="CS70" i="78"/>
  <c r="CQ71" i="78"/>
  <c r="CO72" i="78"/>
  <c r="CR71" i="78"/>
  <c r="CG71" i="78"/>
  <c r="CE72" i="78"/>
  <c r="CF71" i="78"/>
  <c r="CD72" i="78"/>
  <c r="CH70" i="78"/>
  <c r="BU71" i="78"/>
  <c r="BS72" i="78"/>
  <c r="BV72" i="78" s="1"/>
  <c r="BT73" i="78"/>
  <c r="BV71" i="78"/>
  <c r="BJ72" i="78"/>
  <c r="BH73" i="78"/>
  <c r="BL70" i="78"/>
  <c r="BK71" i="78"/>
  <c r="BI72" i="78"/>
  <c r="AZ71" i="78"/>
  <c r="AX72" i="78"/>
  <c r="BA70" i="78"/>
  <c r="AY72" i="78"/>
  <c r="AW73" i="78"/>
  <c r="AO71" i="78"/>
  <c r="AM72" i="78"/>
  <c r="AN71" i="78"/>
  <c r="AL72" i="78"/>
  <c r="AP70" i="78"/>
  <c r="AE70" i="78"/>
  <c r="AC71" i="78"/>
  <c r="AA72" i="78"/>
  <c r="AD71" i="78"/>
  <c r="AB72" i="78"/>
  <c r="P73" i="78"/>
  <c r="R73" i="78" s="1"/>
  <c r="Q74" i="78"/>
  <c r="I70" i="78"/>
  <c r="I71" i="78"/>
  <c r="E72" i="78"/>
  <c r="H72" i="78" s="1"/>
  <c r="G71" i="78"/>
  <c r="F73" i="78"/>
  <c r="S73" i="78" l="1"/>
  <c r="EI72" i="78"/>
  <c r="EG73" i="78"/>
  <c r="EH74" i="78"/>
  <c r="EK72" i="78"/>
  <c r="DY72" i="78"/>
  <c r="DW73" i="78"/>
  <c r="DX72" i="78"/>
  <c r="DV73" i="78"/>
  <c r="DZ71" i="78"/>
  <c r="DM74" i="78"/>
  <c r="DK75" i="78"/>
  <c r="DN72" i="78"/>
  <c r="DL73" i="78"/>
  <c r="DO71" i="78"/>
  <c r="DC72" i="78"/>
  <c r="DA73" i="78"/>
  <c r="DD71" i="78"/>
  <c r="DB73" i="78"/>
  <c r="CZ74" i="78"/>
  <c r="CS71" i="78"/>
  <c r="CP75" i="78"/>
  <c r="CQ72" i="78"/>
  <c r="CO73" i="78"/>
  <c r="CR72" i="78"/>
  <c r="CG72" i="78"/>
  <c r="CE73" i="78"/>
  <c r="CF72" i="78"/>
  <c r="CD73" i="78"/>
  <c r="CH71" i="78"/>
  <c r="BW72" i="78"/>
  <c r="BW71" i="78"/>
  <c r="BU72" i="78"/>
  <c r="BS73" i="78"/>
  <c r="BT74" i="78"/>
  <c r="BK72" i="78"/>
  <c r="BI73" i="78"/>
  <c r="BL71" i="78"/>
  <c r="BJ73" i="78"/>
  <c r="BH74" i="78"/>
  <c r="AY73" i="78"/>
  <c r="AW74" i="78"/>
  <c r="AZ72" i="78"/>
  <c r="AX73" i="78"/>
  <c r="BA71" i="78"/>
  <c r="AN72" i="78"/>
  <c r="AL73" i="78"/>
  <c r="AO72" i="78"/>
  <c r="AM73" i="78"/>
  <c r="AP71" i="78"/>
  <c r="AD72" i="78"/>
  <c r="AB73" i="78"/>
  <c r="AC72" i="78"/>
  <c r="AA73" i="78"/>
  <c r="AE71" i="78"/>
  <c r="T73" i="78"/>
  <c r="Q75" i="78"/>
  <c r="T72" i="78"/>
  <c r="P74" i="78"/>
  <c r="R74" i="78" s="1"/>
  <c r="F74" i="78"/>
  <c r="G72" i="78"/>
  <c r="E73" i="78"/>
  <c r="I72" i="78"/>
  <c r="S74" i="78" l="1"/>
  <c r="EI73" i="78"/>
  <c r="EG74" i="78"/>
  <c r="EJ74" i="78" s="1"/>
  <c r="EH75" i="78"/>
  <c r="EJ73" i="78"/>
  <c r="DX73" i="78"/>
  <c r="DV74" i="78"/>
  <c r="DY73" i="78"/>
  <c r="DW74" i="78"/>
  <c r="DZ72" i="78"/>
  <c r="DO72" i="78"/>
  <c r="DN73" i="78"/>
  <c r="DL74" i="78"/>
  <c r="DM75" i="78"/>
  <c r="DK76" i="78"/>
  <c r="DB74" i="78"/>
  <c r="CZ75" i="78"/>
  <c r="DC73" i="78"/>
  <c r="DA74" i="78"/>
  <c r="DD72" i="78"/>
  <c r="CP76" i="78"/>
  <c r="CQ73" i="78"/>
  <c r="CO74" i="78"/>
  <c r="CR73" i="78"/>
  <c r="CS72" i="78"/>
  <c r="CF73" i="78"/>
  <c r="CD74" i="78"/>
  <c r="CG73" i="78"/>
  <c r="CE74" i="78"/>
  <c r="CH72" i="78"/>
  <c r="BT75" i="78"/>
  <c r="BU73" i="78"/>
  <c r="BS74" i="78"/>
  <c r="BV73" i="78"/>
  <c r="BJ74" i="78"/>
  <c r="BH75" i="78"/>
  <c r="BK73" i="78"/>
  <c r="BI74" i="78"/>
  <c r="BL72" i="78"/>
  <c r="AZ73" i="78"/>
  <c r="AX74" i="78"/>
  <c r="BA72" i="78"/>
  <c r="AY74" i="78"/>
  <c r="AW75" i="78"/>
  <c r="AO73" i="78"/>
  <c r="AM74" i="78"/>
  <c r="AP72" i="78"/>
  <c r="AN73" i="78"/>
  <c r="AL74" i="78"/>
  <c r="AC73" i="78"/>
  <c r="AA74" i="78"/>
  <c r="AD73" i="78"/>
  <c r="AB74" i="78"/>
  <c r="AE72" i="78"/>
  <c r="T74" i="78"/>
  <c r="Q76" i="78"/>
  <c r="P75" i="78"/>
  <c r="R75" i="78" s="1"/>
  <c r="F75" i="78"/>
  <c r="G73" i="78"/>
  <c r="E74" i="78"/>
  <c r="H73" i="78"/>
  <c r="S75" i="78" l="1"/>
  <c r="EK73" i="78"/>
  <c r="EH76" i="78"/>
  <c r="EK74" i="78"/>
  <c r="EI74" i="78"/>
  <c r="EG75" i="78"/>
  <c r="DY74" i="78"/>
  <c r="DW75" i="78"/>
  <c r="DX74" i="78"/>
  <c r="DV75" i="78"/>
  <c r="DZ73" i="78"/>
  <c r="DO73" i="78"/>
  <c r="DM76" i="78"/>
  <c r="DK77" i="78"/>
  <c r="DN74" i="78"/>
  <c r="DL75" i="78"/>
  <c r="DC74" i="78"/>
  <c r="DA75" i="78"/>
  <c r="DD73" i="78"/>
  <c r="DB75" i="78"/>
  <c r="CZ76" i="78"/>
  <c r="CQ74" i="78"/>
  <c r="CO75" i="78"/>
  <c r="CR74" i="78"/>
  <c r="CS73" i="78"/>
  <c r="CP77" i="78"/>
  <c r="CH73" i="78"/>
  <c r="CG74" i="78"/>
  <c r="CE75" i="78"/>
  <c r="CF74" i="78"/>
  <c r="CD75" i="78"/>
  <c r="BW73" i="78"/>
  <c r="BU74" i="78"/>
  <c r="BS75" i="78"/>
  <c r="BV75" i="78" s="1"/>
  <c r="BT76" i="78"/>
  <c r="BV74" i="78"/>
  <c r="BK74" i="78"/>
  <c r="BI75" i="78"/>
  <c r="BL73" i="78"/>
  <c r="BJ75" i="78"/>
  <c r="BH76" i="78"/>
  <c r="AY75" i="78"/>
  <c r="AW76" i="78"/>
  <c r="AZ74" i="78"/>
  <c r="AX75" i="78"/>
  <c r="BA73" i="78"/>
  <c r="AN74" i="78"/>
  <c r="AL75" i="78"/>
  <c r="AO74" i="78"/>
  <c r="AM75" i="78"/>
  <c r="AP73" i="78"/>
  <c r="AD74" i="78"/>
  <c r="AB75" i="78"/>
  <c r="AE73" i="78"/>
  <c r="AC74" i="78"/>
  <c r="AA75" i="78"/>
  <c r="T75" i="78"/>
  <c r="Q77" i="78"/>
  <c r="P76" i="78"/>
  <c r="R76" i="78" s="1"/>
  <c r="I73" i="78"/>
  <c r="F76" i="78"/>
  <c r="G74" i="78"/>
  <c r="E75" i="78"/>
  <c r="H74" i="78"/>
  <c r="S76" i="78" l="1"/>
  <c r="EI75" i="78"/>
  <c r="EG76" i="78"/>
  <c r="EJ75" i="78"/>
  <c r="EH77" i="78"/>
  <c r="EJ76" i="78"/>
  <c r="DX75" i="78"/>
  <c r="DV76" i="78"/>
  <c r="DY75" i="78"/>
  <c r="DW76" i="78"/>
  <c r="DZ74" i="78"/>
  <c r="DO74" i="78"/>
  <c r="DN75" i="78"/>
  <c r="DL76" i="78"/>
  <c r="DK78" i="78"/>
  <c r="DM77" i="78"/>
  <c r="DB76" i="78"/>
  <c r="CZ77" i="78"/>
  <c r="DC75" i="78"/>
  <c r="DA76" i="78"/>
  <c r="DD74" i="78"/>
  <c r="CQ75" i="78"/>
  <c r="CO76" i="78"/>
  <c r="CR75" i="78"/>
  <c r="CP78" i="78"/>
  <c r="CS74" i="78"/>
  <c r="CF75" i="78"/>
  <c r="CD76" i="78"/>
  <c r="CG75" i="78"/>
  <c r="CE76" i="78"/>
  <c r="CH74" i="78"/>
  <c r="BW75" i="78"/>
  <c r="BW74" i="78"/>
  <c r="BT77" i="78"/>
  <c r="BU75" i="78"/>
  <c r="BS76" i="78"/>
  <c r="BJ76" i="78"/>
  <c r="BH77" i="78"/>
  <c r="BK75" i="78"/>
  <c r="BI76" i="78"/>
  <c r="BL74" i="78"/>
  <c r="AZ75" i="78"/>
  <c r="AX76" i="78"/>
  <c r="BA74" i="78"/>
  <c r="AY76" i="78"/>
  <c r="AW77" i="78"/>
  <c r="AO75" i="78"/>
  <c r="AM76" i="78"/>
  <c r="AP74" i="78"/>
  <c r="AN75" i="78"/>
  <c r="AL76" i="78"/>
  <c r="AC75" i="78"/>
  <c r="AA76" i="78"/>
  <c r="AD75" i="78"/>
  <c r="AB76" i="78"/>
  <c r="AE74" i="78"/>
  <c r="P77" i="78"/>
  <c r="R77" i="78" s="1"/>
  <c r="Q78" i="78"/>
  <c r="G75" i="78"/>
  <c r="E76" i="78"/>
  <c r="H76" i="78" s="1"/>
  <c r="F77" i="78"/>
  <c r="I74" i="78"/>
  <c r="H75" i="78"/>
  <c r="S77" i="78" l="1"/>
  <c r="EK75" i="78"/>
  <c r="EK76" i="78"/>
  <c r="EH78" i="78"/>
  <c r="EI76" i="78"/>
  <c r="EG77" i="78"/>
  <c r="DW77" i="78"/>
  <c r="DY76" i="78"/>
  <c r="DX76" i="78"/>
  <c r="DV77" i="78"/>
  <c r="DZ75" i="78"/>
  <c r="DO75" i="78"/>
  <c r="DM78" i="78"/>
  <c r="DK79" i="78"/>
  <c r="DL77" i="78"/>
  <c r="DN76" i="78"/>
  <c r="CZ78" i="78"/>
  <c r="DB77" i="78"/>
  <c r="DA77" i="78"/>
  <c r="DC76" i="78"/>
  <c r="DD75" i="78"/>
  <c r="CP79" i="78"/>
  <c r="CS75" i="78"/>
  <c r="CQ76" i="78"/>
  <c r="CO77" i="78"/>
  <c r="CR76" i="78"/>
  <c r="CH75" i="78"/>
  <c r="CE77" i="78"/>
  <c r="CG76" i="78"/>
  <c r="CF76" i="78"/>
  <c r="CD77" i="78"/>
  <c r="BT78" i="78"/>
  <c r="BU76" i="78"/>
  <c r="BS77" i="78"/>
  <c r="BV76" i="78"/>
  <c r="BI77" i="78"/>
  <c r="BK76" i="78"/>
  <c r="BL75" i="78"/>
  <c r="BH78" i="78"/>
  <c r="BJ77" i="78"/>
  <c r="AW78" i="78"/>
  <c r="AY77" i="78"/>
  <c r="AX77" i="78"/>
  <c r="AZ76" i="78"/>
  <c r="BA75" i="78"/>
  <c r="AN76" i="78"/>
  <c r="AL77" i="78"/>
  <c r="AM77" i="78"/>
  <c r="AO76" i="78"/>
  <c r="AP75" i="78"/>
  <c r="AE75" i="78"/>
  <c r="AB77" i="78"/>
  <c r="AD76" i="78"/>
  <c r="AC76" i="78"/>
  <c r="AA77" i="78"/>
  <c r="T76" i="78"/>
  <c r="T77" i="78"/>
  <c r="P78" i="78"/>
  <c r="R78" i="78" s="1"/>
  <c r="Q79" i="78"/>
  <c r="I76" i="78"/>
  <c r="I75" i="78"/>
  <c r="G76" i="78"/>
  <c r="E77" i="78"/>
  <c r="H77" i="78" s="1"/>
  <c r="F78" i="78"/>
  <c r="S78" i="78" l="1"/>
  <c r="T78" i="78" s="1"/>
  <c r="EG78" i="78"/>
  <c r="EI77" i="78"/>
  <c r="EJ77" i="78"/>
  <c r="EJ78" i="78"/>
  <c r="EH79" i="78"/>
  <c r="DV78" i="78"/>
  <c r="DX77" i="78"/>
  <c r="DZ76" i="78"/>
  <c r="DY77" i="78"/>
  <c r="DW78" i="78"/>
  <c r="DM79" i="78"/>
  <c r="DK80" i="78"/>
  <c r="DO76" i="78"/>
  <c r="DN77" i="78"/>
  <c r="DL78" i="78"/>
  <c r="DD76" i="78"/>
  <c r="DC77" i="78"/>
  <c r="DA78" i="78"/>
  <c r="DB78" i="78"/>
  <c r="CZ79" i="78"/>
  <c r="CS76" i="78"/>
  <c r="CO78" i="78"/>
  <c r="CQ77" i="78"/>
  <c r="CR77" i="78"/>
  <c r="CP80" i="78"/>
  <c r="CH76" i="78"/>
  <c r="CD78" i="78"/>
  <c r="CF77" i="78"/>
  <c r="CG77" i="78"/>
  <c r="CE78" i="78"/>
  <c r="BW76" i="78"/>
  <c r="BS78" i="78"/>
  <c r="BV78" i="78" s="1"/>
  <c r="BU77" i="78"/>
  <c r="BT79" i="78"/>
  <c r="BV77" i="78"/>
  <c r="BJ78" i="78"/>
  <c r="BH79" i="78"/>
  <c r="BL76" i="78"/>
  <c r="BK77" i="78"/>
  <c r="BI78" i="78"/>
  <c r="AZ77" i="78"/>
  <c r="AX78" i="78"/>
  <c r="BA76" i="78"/>
  <c r="AY78" i="78"/>
  <c r="AW79" i="78"/>
  <c r="AL78" i="78"/>
  <c r="AN77" i="78"/>
  <c r="AP76" i="78"/>
  <c r="AO77" i="78"/>
  <c r="AM78" i="78"/>
  <c r="AA78" i="78"/>
  <c r="AC77" i="78"/>
  <c r="AE76" i="78"/>
  <c r="AD77" i="78"/>
  <c r="AB78" i="78"/>
  <c r="Q80" i="78"/>
  <c r="P79" i="78"/>
  <c r="R79" i="78" s="1"/>
  <c r="F79" i="78"/>
  <c r="I77" i="78"/>
  <c r="E78" i="78"/>
  <c r="G77" i="78"/>
  <c r="S79" i="78" l="1"/>
  <c r="EH80" i="78"/>
  <c r="EK78" i="78"/>
  <c r="EK77" i="78"/>
  <c r="EI78" i="78"/>
  <c r="EG79" i="78"/>
  <c r="DY78" i="78"/>
  <c r="DW79" i="78"/>
  <c r="DZ77" i="78"/>
  <c r="DX78" i="78"/>
  <c r="DV79" i="78"/>
  <c r="DN78" i="78"/>
  <c r="DL79" i="78"/>
  <c r="DM80" i="78"/>
  <c r="DK81" i="78"/>
  <c r="DO77" i="78"/>
  <c r="DB79" i="78"/>
  <c r="CZ80" i="78"/>
  <c r="DC78" i="78"/>
  <c r="DA79" i="78"/>
  <c r="DD77" i="78"/>
  <c r="CP81" i="78"/>
  <c r="CS77" i="78"/>
  <c r="CQ78" i="78"/>
  <c r="CO79" i="78"/>
  <c r="CR78" i="78"/>
  <c r="CF78" i="78"/>
  <c r="CD79" i="78"/>
  <c r="CG78" i="78"/>
  <c r="CE79" i="78"/>
  <c r="CH77" i="78"/>
  <c r="BT80" i="78"/>
  <c r="BU78" i="78"/>
  <c r="BS79" i="78"/>
  <c r="BW77" i="78"/>
  <c r="BW78" i="78"/>
  <c r="BL77" i="78"/>
  <c r="BK78" i="78"/>
  <c r="BI79" i="78"/>
  <c r="BJ79" i="78"/>
  <c r="BH80" i="78"/>
  <c r="AY79" i="78"/>
  <c r="AW80" i="78"/>
  <c r="AZ78" i="78"/>
  <c r="AX79" i="78"/>
  <c r="BA77" i="78"/>
  <c r="AO78" i="78"/>
  <c r="AM79" i="78"/>
  <c r="AP77" i="78"/>
  <c r="AN78" i="78"/>
  <c r="AL79" i="78"/>
  <c r="AE77" i="78"/>
  <c r="AD78" i="78"/>
  <c r="AB79" i="78"/>
  <c r="AC78" i="78"/>
  <c r="AA79" i="78"/>
  <c r="P80" i="78"/>
  <c r="R80" i="78" s="1"/>
  <c r="Q81" i="78"/>
  <c r="G78" i="78"/>
  <c r="E79" i="78"/>
  <c r="H79" i="78" s="1"/>
  <c r="H78" i="78"/>
  <c r="F80" i="78"/>
  <c r="S80" i="78" l="1"/>
  <c r="T80" i="78" s="1"/>
  <c r="EI79" i="78"/>
  <c r="EG80" i="78"/>
  <c r="EJ80" i="78"/>
  <c r="EH81" i="78"/>
  <c r="EJ79" i="78"/>
  <c r="DX79" i="78"/>
  <c r="DV80" i="78"/>
  <c r="DY79" i="78"/>
  <c r="DW80" i="78"/>
  <c r="DZ78" i="78"/>
  <c r="DM81" i="78"/>
  <c r="DK82" i="78"/>
  <c r="DN79" i="78"/>
  <c r="DL80" i="78"/>
  <c r="DO78" i="78"/>
  <c r="DC79" i="78"/>
  <c r="DA80" i="78"/>
  <c r="DD78" i="78"/>
  <c r="DB80" i="78"/>
  <c r="CZ81" i="78"/>
  <c r="CQ79" i="78"/>
  <c r="CO80" i="78"/>
  <c r="CR79" i="78"/>
  <c r="CP82" i="78"/>
  <c r="CS78" i="78"/>
  <c r="CG79" i="78"/>
  <c r="CE80" i="78"/>
  <c r="CH78" i="78"/>
  <c r="CF79" i="78"/>
  <c r="CD80" i="78"/>
  <c r="BT81" i="78"/>
  <c r="BU79" i="78"/>
  <c r="BS80" i="78"/>
  <c r="BV79" i="78"/>
  <c r="BJ80" i="78"/>
  <c r="BH81" i="78"/>
  <c r="BK79" i="78"/>
  <c r="BI80" i="78"/>
  <c r="BL78" i="78"/>
  <c r="AZ79" i="78"/>
  <c r="AX80" i="78"/>
  <c r="BA78" i="78"/>
  <c r="AY80" i="78"/>
  <c r="AW81" i="78"/>
  <c r="AN79" i="78"/>
  <c r="AL80" i="78"/>
  <c r="AO79" i="78"/>
  <c r="AM80" i="78"/>
  <c r="AP78" i="78"/>
  <c r="AE78" i="78"/>
  <c r="AC79" i="78"/>
  <c r="AA80" i="78"/>
  <c r="AD79" i="78"/>
  <c r="AB80" i="78"/>
  <c r="T79" i="78"/>
  <c r="Q82" i="78"/>
  <c r="P81" i="78"/>
  <c r="R81" i="78" s="1"/>
  <c r="I79" i="78"/>
  <c r="I78" i="78"/>
  <c r="F81" i="78"/>
  <c r="E80" i="78"/>
  <c r="H80" i="78" s="1"/>
  <c r="G79" i="78"/>
  <c r="S81" i="78" l="1"/>
  <c r="EK79" i="78"/>
  <c r="EK80" i="78"/>
  <c r="EH82" i="78"/>
  <c r="EI80" i="78"/>
  <c r="EG81" i="78"/>
  <c r="EJ81" i="78" s="1"/>
  <c r="DZ79" i="78"/>
  <c r="DY80" i="78"/>
  <c r="DW81" i="78"/>
  <c r="DX80" i="78"/>
  <c r="DV81" i="78"/>
  <c r="DN80" i="78"/>
  <c r="DL81" i="78"/>
  <c r="DO79" i="78"/>
  <c r="DM82" i="78"/>
  <c r="DK83" i="78"/>
  <c r="DB81" i="78"/>
  <c r="CZ82" i="78"/>
  <c r="DC80" i="78"/>
  <c r="DA81" i="78"/>
  <c r="DD79" i="78"/>
  <c r="CS79" i="78"/>
  <c r="CP83" i="78"/>
  <c r="CQ80" i="78"/>
  <c r="CO81" i="78"/>
  <c r="CR80" i="78"/>
  <c r="CG80" i="78"/>
  <c r="CE81" i="78"/>
  <c r="CF80" i="78"/>
  <c r="CD81" i="78"/>
  <c r="CH79" i="78"/>
  <c r="BT82" i="78"/>
  <c r="BW79" i="78"/>
  <c r="BU80" i="78"/>
  <c r="BS81" i="78"/>
  <c r="BV80" i="78"/>
  <c r="BK80" i="78"/>
  <c r="BI81" i="78"/>
  <c r="BL79" i="78"/>
  <c r="BJ81" i="78"/>
  <c r="BH82" i="78"/>
  <c r="AY81" i="78"/>
  <c r="AW82" i="78"/>
  <c r="AZ80" i="78"/>
  <c r="AX81" i="78"/>
  <c r="BA79" i="78"/>
  <c r="AP79" i="78"/>
  <c r="AO80" i="78"/>
  <c r="AM81" i="78"/>
  <c r="AN80" i="78"/>
  <c r="AL81" i="78"/>
  <c r="AD80" i="78"/>
  <c r="AB81" i="78"/>
  <c r="AE79" i="78"/>
  <c r="AC80" i="78"/>
  <c r="AA81" i="78"/>
  <c r="P82" i="78"/>
  <c r="R82" i="78" s="1"/>
  <c r="Q83" i="78"/>
  <c r="I80" i="78"/>
  <c r="F82" i="78"/>
  <c r="G80" i="78"/>
  <c r="E81" i="78"/>
  <c r="H81" i="78" s="1"/>
  <c r="S82" i="78" l="1"/>
  <c r="EK81" i="78"/>
  <c r="EI81" i="78"/>
  <c r="EG82" i="78"/>
  <c r="EJ82" i="78" s="1"/>
  <c r="EH83" i="78"/>
  <c r="DX81" i="78"/>
  <c r="DV82" i="78"/>
  <c r="DZ80" i="78"/>
  <c r="DY81" i="78"/>
  <c r="DW82" i="78"/>
  <c r="DM83" i="78"/>
  <c r="DK84" i="78"/>
  <c r="DN81" i="78"/>
  <c r="DL82" i="78"/>
  <c r="DO80" i="78"/>
  <c r="DB82" i="78"/>
  <c r="CZ83" i="78"/>
  <c r="DC81" i="78"/>
  <c r="DA82" i="78"/>
  <c r="DD80" i="78"/>
  <c r="CQ81" i="78"/>
  <c r="CO82" i="78"/>
  <c r="CR81" i="78"/>
  <c r="CS80" i="78"/>
  <c r="CP84" i="78"/>
  <c r="CF81" i="78"/>
  <c r="CD82" i="78"/>
  <c r="CG81" i="78"/>
  <c r="CE82" i="78"/>
  <c r="CH80" i="78"/>
  <c r="BW80" i="78"/>
  <c r="BT83" i="78"/>
  <c r="BU81" i="78"/>
  <c r="BS82" i="78"/>
  <c r="BV82" i="78" s="1"/>
  <c r="BV81" i="78"/>
  <c r="BK81" i="78"/>
  <c r="BI82" i="78"/>
  <c r="BJ82" i="78"/>
  <c r="BH83" i="78"/>
  <c r="BL80" i="78"/>
  <c r="AZ81" i="78"/>
  <c r="AX82" i="78"/>
  <c r="BA80" i="78"/>
  <c r="AY82" i="78"/>
  <c r="AW83" i="78"/>
  <c r="AN81" i="78"/>
  <c r="AL82" i="78"/>
  <c r="AO81" i="78"/>
  <c r="AM82" i="78"/>
  <c r="AP80" i="78"/>
  <c r="AD81" i="78"/>
  <c r="AB82" i="78"/>
  <c r="AC81" i="78"/>
  <c r="AA82" i="78"/>
  <c r="AE80" i="78"/>
  <c r="T81" i="78"/>
  <c r="P83" i="78"/>
  <c r="R83" i="78" s="1"/>
  <c r="Q84" i="78"/>
  <c r="I81" i="78"/>
  <c r="F83" i="78"/>
  <c r="G81" i="78"/>
  <c r="E82" i="78"/>
  <c r="T82" i="78" l="1"/>
  <c r="S83" i="78"/>
  <c r="EK82" i="78"/>
  <c r="EH84" i="78"/>
  <c r="EI82" i="78"/>
  <c r="EG83" i="78"/>
  <c r="EJ83" i="78" s="1"/>
  <c r="DY82" i="78"/>
  <c r="DW83" i="78"/>
  <c r="DZ81" i="78"/>
  <c r="DX82" i="78"/>
  <c r="DV83" i="78"/>
  <c r="DN82" i="78"/>
  <c r="DL83" i="78"/>
  <c r="DO81" i="78"/>
  <c r="DM84" i="78"/>
  <c r="DK85" i="78"/>
  <c r="DB83" i="78"/>
  <c r="CZ84" i="78"/>
  <c r="DC82" i="78"/>
  <c r="DA83" i="78"/>
  <c r="DD81" i="78"/>
  <c r="CS81" i="78"/>
  <c r="CP85" i="78"/>
  <c r="CQ82" i="78"/>
  <c r="CO83" i="78"/>
  <c r="CR82" i="78"/>
  <c r="CF82" i="78"/>
  <c r="CD83" i="78"/>
  <c r="CG82" i="78"/>
  <c r="CE83" i="78"/>
  <c r="CH81" i="78"/>
  <c r="BW82" i="78"/>
  <c r="BW81" i="78"/>
  <c r="BU82" i="78"/>
  <c r="BS83" i="78"/>
  <c r="BV83" i="78" s="1"/>
  <c r="BT84" i="78"/>
  <c r="BJ83" i="78"/>
  <c r="BH84" i="78"/>
  <c r="BK82" i="78"/>
  <c r="BI83" i="78"/>
  <c r="BL81" i="78"/>
  <c r="AY83" i="78"/>
  <c r="AW84" i="78"/>
  <c r="AZ82" i="78"/>
  <c r="AX83" i="78"/>
  <c r="BA81" i="78"/>
  <c r="AO82" i="78"/>
  <c r="AM83" i="78"/>
  <c r="AP81" i="78"/>
  <c r="AN82" i="78"/>
  <c r="AL83" i="78"/>
  <c r="AD82" i="78"/>
  <c r="AB83" i="78"/>
  <c r="AC82" i="78"/>
  <c r="AA83" i="78"/>
  <c r="AE81" i="78"/>
  <c r="Q85" i="78"/>
  <c r="P84" i="78"/>
  <c r="R84" i="78" s="1"/>
  <c r="G82" i="78"/>
  <c r="E83" i="78"/>
  <c r="F84" i="78"/>
  <c r="H82" i="78"/>
  <c r="T83" i="78" l="1"/>
  <c r="S84" i="78"/>
  <c r="EK83" i="78"/>
  <c r="EI83" i="78"/>
  <c r="EG84" i="78"/>
  <c r="EJ84" i="78" s="1"/>
  <c r="EH85" i="78"/>
  <c r="DX83" i="78"/>
  <c r="DV84" i="78"/>
  <c r="DY83" i="78"/>
  <c r="DW84" i="78"/>
  <c r="DZ82" i="78"/>
  <c r="DK86" i="78"/>
  <c r="DM85" i="78"/>
  <c r="DN83" i="78"/>
  <c r="DL84" i="78"/>
  <c r="DO82" i="78"/>
  <c r="DD82" i="78"/>
  <c r="DB84" i="78"/>
  <c r="CZ85" i="78"/>
  <c r="DC83" i="78"/>
  <c r="DA84" i="78"/>
  <c r="CQ83" i="78"/>
  <c r="CO84" i="78"/>
  <c r="CR83" i="78"/>
  <c r="CP86" i="78"/>
  <c r="CS82" i="78"/>
  <c r="CH82" i="78"/>
  <c r="CF83" i="78"/>
  <c r="CD84" i="78"/>
  <c r="CG83" i="78"/>
  <c r="CE84" i="78"/>
  <c r="BT85" i="78"/>
  <c r="BU83" i="78"/>
  <c r="BS84" i="78"/>
  <c r="BV84" i="78" s="1"/>
  <c r="BW83" i="78"/>
  <c r="BL82" i="78"/>
  <c r="BK83" i="78"/>
  <c r="BI84" i="78"/>
  <c r="BJ84" i="78"/>
  <c r="BH85" i="78"/>
  <c r="AZ83" i="78"/>
  <c r="AX84" i="78"/>
  <c r="BA82" i="78"/>
  <c r="AY84" i="78"/>
  <c r="AW85" i="78"/>
  <c r="AO83" i="78"/>
  <c r="AM84" i="78"/>
  <c r="AN83" i="78"/>
  <c r="AL84" i="78"/>
  <c r="AP82" i="78"/>
  <c r="AC83" i="78"/>
  <c r="AA84" i="78"/>
  <c r="AD83" i="78"/>
  <c r="AB84" i="78"/>
  <c r="AE82" i="78"/>
  <c r="P85" i="78"/>
  <c r="R85" i="78" s="1"/>
  <c r="Q86" i="78"/>
  <c r="G83" i="78"/>
  <c r="E84" i="78"/>
  <c r="H84" i="78" s="1"/>
  <c r="I82" i="78"/>
  <c r="F85" i="78"/>
  <c r="H83" i="78"/>
  <c r="S85" i="78" l="1"/>
  <c r="EK84" i="78"/>
  <c r="EH86" i="78"/>
  <c r="EI84" i="78"/>
  <c r="EG85" i="78"/>
  <c r="DW85" i="78"/>
  <c r="DY84" i="78"/>
  <c r="DX84" i="78"/>
  <c r="DV85" i="78"/>
  <c r="DZ83" i="78"/>
  <c r="DL85" i="78"/>
  <c r="DN84" i="78"/>
  <c r="DO83" i="78"/>
  <c r="DM86" i="78"/>
  <c r="DK87" i="78"/>
  <c r="DA85" i="78"/>
  <c r="DC84" i="78"/>
  <c r="DD83" i="78"/>
  <c r="CZ86" i="78"/>
  <c r="DB85" i="78"/>
  <c r="CP87" i="78"/>
  <c r="CS83" i="78"/>
  <c r="CQ84" i="78"/>
  <c r="CO85" i="78"/>
  <c r="CR84" i="78"/>
  <c r="CE85" i="78"/>
  <c r="CG84" i="78"/>
  <c r="CH83" i="78"/>
  <c r="CF84" i="78"/>
  <c r="CD85" i="78"/>
  <c r="BW84" i="78"/>
  <c r="BU84" i="78"/>
  <c r="BS85" i="78"/>
  <c r="BV85" i="78" s="1"/>
  <c r="BT86" i="78"/>
  <c r="BI85" i="78"/>
  <c r="BK84" i="78"/>
  <c r="BH86" i="78"/>
  <c r="BJ85" i="78"/>
  <c r="BL83" i="78"/>
  <c r="AW86" i="78"/>
  <c r="AY85" i="78"/>
  <c r="AX85" i="78"/>
  <c r="AZ84" i="78"/>
  <c r="BA83" i="78"/>
  <c r="AN84" i="78"/>
  <c r="AL85" i="78"/>
  <c r="AM85" i="78"/>
  <c r="AO84" i="78"/>
  <c r="AP83" i="78"/>
  <c r="AB85" i="78"/>
  <c r="AD84" i="78"/>
  <c r="AE83" i="78"/>
  <c r="AC84" i="78"/>
  <c r="AA85" i="78"/>
  <c r="T84" i="78"/>
  <c r="P86" i="78"/>
  <c r="R86" i="78" s="1"/>
  <c r="T85" i="78"/>
  <c r="Q87" i="78"/>
  <c r="I83" i="78"/>
  <c r="I84" i="78"/>
  <c r="F86" i="78"/>
  <c r="G84" i="78"/>
  <c r="E85" i="78"/>
  <c r="S86" i="78" l="1"/>
  <c r="EG86" i="78"/>
  <c r="EJ86" i="78" s="1"/>
  <c r="EI85" i="78"/>
  <c r="EH87" i="78"/>
  <c r="EJ85" i="78"/>
  <c r="DV86" i="78"/>
  <c r="DX85" i="78"/>
  <c r="DZ84" i="78"/>
  <c r="DY85" i="78"/>
  <c r="DW86" i="78"/>
  <c r="DM87" i="78"/>
  <c r="DK88" i="78"/>
  <c r="DO84" i="78"/>
  <c r="DN85" i="78"/>
  <c r="DL86" i="78"/>
  <c r="DB86" i="78"/>
  <c r="CZ87" i="78"/>
  <c r="DD84" i="78"/>
  <c r="DC85" i="78"/>
  <c r="DA86" i="78"/>
  <c r="CO86" i="78"/>
  <c r="CQ85" i="78"/>
  <c r="CR85" i="78"/>
  <c r="CS84" i="78"/>
  <c r="CP88" i="78"/>
  <c r="CD86" i="78"/>
  <c r="CF85" i="78"/>
  <c r="CH84" i="78"/>
  <c r="CG85" i="78"/>
  <c r="CE86" i="78"/>
  <c r="BW85" i="78"/>
  <c r="BT87" i="78"/>
  <c r="BS86" i="78"/>
  <c r="BU85" i="78"/>
  <c r="BJ86" i="78"/>
  <c r="BH87" i="78"/>
  <c r="BL84" i="78"/>
  <c r="BK85" i="78"/>
  <c r="BI86" i="78"/>
  <c r="BA84" i="78"/>
  <c r="AZ85" i="78"/>
  <c r="AX86" i="78"/>
  <c r="AY86" i="78"/>
  <c r="AW87" i="78"/>
  <c r="AP84" i="78"/>
  <c r="AO85" i="78"/>
  <c r="AM86" i="78"/>
  <c r="AL86" i="78"/>
  <c r="AN85" i="78"/>
  <c r="AA86" i="78"/>
  <c r="AC85" i="78"/>
  <c r="AE84" i="78"/>
  <c r="AD85" i="78"/>
  <c r="AB86" i="78"/>
  <c r="Q88" i="78"/>
  <c r="P87" i="78"/>
  <c r="R87" i="78" s="1"/>
  <c r="T86" i="78"/>
  <c r="E86" i="78"/>
  <c r="H86" i="78" s="1"/>
  <c r="G85" i="78"/>
  <c r="F87" i="78"/>
  <c r="H85" i="78"/>
  <c r="S87" i="78" l="1"/>
  <c r="EK85" i="78"/>
  <c r="EK86" i="78"/>
  <c r="EH88" i="78"/>
  <c r="EI86" i="78"/>
  <c r="EG87" i="78"/>
  <c r="DY86" i="78"/>
  <c r="DW87" i="78"/>
  <c r="DZ85" i="78"/>
  <c r="DX86" i="78"/>
  <c r="DV87" i="78"/>
  <c r="DO85" i="78"/>
  <c r="DM88" i="78"/>
  <c r="DK89" i="78"/>
  <c r="DN86" i="78"/>
  <c r="DL87" i="78"/>
  <c r="DC86" i="78"/>
  <c r="DA87" i="78"/>
  <c r="DD85" i="78"/>
  <c r="DB87" i="78"/>
  <c r="CZ88" i="78"/>
  <c r="CS85" i="78"/>
  <c r="CP89" i="78"/>
  <c r="CQ86" i="78"/>
  <c r="CO87" i="78"/>
  <c r="CR86" i="78"/>
  <c r="CH85" i="78"/>
  <c r="CG86" i="78"/>
  <c r="CE87" i="78"/>
  <c r="CF86" i="78"/>
  <c r="CD87" i="78"/>
  <c r="BU86" i="78"/>
  <c r="BS87" i="78"/>
  <c r="BT88" i="78"/>
  <c r="BV86" i="78"/>
  <c r="BK86" i="78"/>
  <c r="BI87" i="78"/>
  <c r="BL85" i="78"/>
  <c r="BJ87" i="78"/>
  <c r="BH88" i="78"/>
  <c r="AZ86" i="78"/>
  <c r="AX87" i="78"/>
  <c r="AY87" i="78"/>
  <c r="AW88" i="78"/>
  <c r="BA85" i="78"/>
  <c r="AO86" i="78"/>
  <c r="AM87" i="78"/>
  <c r="AN86" i="78"/>
  <c r="AL87" i="78"/>
  <c r="AP85" i="78"/>
  <c r="AD86" i="78"/>
  <c r="AB87" i="78"/>
  <c r="AE85" i="78"/>
  <c r="AC86" i="78"/>
  <c r="AA87" i="78"/>
  <c r="P88" i="78"/>
  <c r="R88" i="78" s="1"/>
  <c r="Q89" i="78"/>
  <c r="I85" i="78"/>
  <c r="I86" i="78"/>
  <c r="F88" i="78"/>
  <c r="G86" i="78"/>
  <c r="E87" i="78"/>
  <c r="S88" i="78" l="1"/>
  <c r="EI87" i="78"/>
  <c r="EG88" i="78"/>
  <c r="EH89" i="78"/>
  <c r="EJ87" i="78"/>
  <c r="DX87" i="78"/>
  <c r="DV88" i="78"/>
  <c r="DY87" i="78"/>
  <c r="DW88" i="78"/>
  <c r="DZ86" i="78"/>
  <c r="DN87" i="78"/>
  <c r="DL88" i="78"/>
  <c r="DO86" i="78"/>
  <c r="DM89" i="78"/>
  <c r="DK90" i="78"/>
  <c r="DB88" i="78"/>
  <c r="CZ89" i="78"/>
  <c r="DC87" i="78"/>
  <c r="DA88" i="78"/>
  <c r="DD86" i="78"/>
  <c r="CS86" i="78"/>
  <c r="CP90" i="78"/>
  <c r="CQ87" i="78"/>
  <c r="CO88" i="78"/>
  <c r="CR87" i="78"/>
  <c r="CH86" i="78"/>
  <c r="CF87" i="78"/>
  <c r="CD88" i="78"/>
  <c r="CG87" i="78"/>
  <c r="CE88" i="78"/>
  <c r="BU87" i="78"/>
  <c r="BS88" i="78"/>
  <c r="BV88" i="78" s="1"/>
  <c r="BW86" i="78"/>
  <c r="BT89" i="78"/>
  <c r="BV87" i="78"/>
  <c r="BJ88" i="78"/>
  <c r="BH89" i="78"/>
  <c r="BK87" i="78"/>
  <c r="BI88" i="78"/>
  <c r="BL86" i="78"/>
  <c r="AY88" i="78"/>
  <c r="AW89" i="78"/>
  <c r="AZ87" i="78"/>
  <c r="AX88" i="78"/>
  <c r="BA86" i="78"/>
  <c r="AN87" i="78"/>
  <c r="AL88" i="78"/>
  <c r="AO87" i="78"/>
  <c r="AM88" i="78"/>
  <c r="AP86" i="78"/>
  <c r="AC87" i="78"/>
  <c r="AA88" i="78"/>
  <c r="AD87" i="78"/>
  <c r="AB88" i="78"/>
  <c r="AE86" i="78"/>
  <c r="T87" i="78"/>
  <c r="Q90" i="78"/>
  <c r="P89" i="78"/>
  <c r="R89" i="78" s="1"/>
  <c r="E88" i="78"/>
  <c r="H88" i="78" s="1"/>
  <c r="G87" i="78"/>
  <c r="F89" i="78"/>
  <c r="H87" i="78"/>
  <c r="T88" i="78" l="1"/>
  <c r="S89" i="78"/>
  <c r="EK87" i="78"/>
  <c r="EI88" i="78"/>
  <c r="EG89" i="78"/>
  <c r="EJ89" i="78" s="1"/>
  <c r="EH90" i="78"/>
  <c r="EJ88" i="78"/>
  <c r="DY88" i="78"/>
  <c r="DW89" i="78"/>
  <c r="DZ87" i="78"/>
  <c r="DX88" i="78"/>
  <c r="DV89" i="78"/>
  <c r="DM90" i="78"/>
  <c r="DK91" i="78"/>
  <c r="DN88" i="78"/>
  <c r="DL89" i="78"/>
  <c r="DO87" i="78"/>
  <c r="DD87" i="78"/>
  <c r="DC88" i="78"/>
  <c r="DA89" i="78"/>
  <c r="DB89" i="78"/>
  <c r="CZ90" i="78"/>
  <c r="CP91" i="78"/>
  <c r="CS87" i="78"/>
  <c r="CQ88" i="78"/>
  <c r="CO89" i="78"/>
  <c r="CR88" i="78"/>
  <c r="CG88" i="78"/>
  <c r="CE89" i="78"/>
  <c r="CF88" i="78"/>
  <c r="CD89" i="78"/>
  <c r="CH87" i="78"/>
  <c r="BW87" i="78"/>
  <c r="BW88" i="78"/>
  <c r="BU88" i="78"/>
  <c r="BS89" i="78"/>
  <c r="BV89" i="78" s="1"/>
  <c r="BT90" i="78"/>
  <c r="BL87" i="78"/>
  <c r="BK88" i="78"/>
  <c r="BI89" i="78"/>
  <c r="BJ89" i="78"/>
  <c r="BH90" i="78"/>
  <c r="AZ88" i="78"/>
  <c r="AX89" i="78"/>
  <c r="BA87" i="78"/>
  <c r="AY89" i="78"/>
  <c r="AW90" i="78"/>
  <c r="AP87" i="78"/>
  <c r="AO88" i="78"/>
  <c r="AM89" i="78"/>
  <c r="AN88" i="78"/>
  <c r="AL89" i="78"/>
  <c r="AD88" i="78"/>
  <c r="AB89" i="78"/>
  <c r="AE87" i="78"/>
  <c r="AC88" i="78"/>
  <c r="AA89" i="78"/>
  <c r="P90" i="78"/>
  <c r="R90" i="78" s="1"/>
  <c r="Q91" i="78"/>
  <c r="I87" i="78"/>
  <c r="F90" i="78"/>
  <c r="I88" i="78"/>
  <c r="G88" i="78"/>
  <c r="E89" i="78"/>
  <c r="H89" i="78" s="1"/>
  <c r="S90" i="78" l="1"/>
  <c r="EK88" i="78"/>
  <c r="EH91" i="78"/>
  <c r="EI89" i="78"/>
  <c r="EG90" i="78"/>
  <c r="EJ90" i="78" s="1"/>
  <c r="EK89" i="78"/>
  <c r="DY89" i="78"/>
  <c r="DW90" i="78"/>
  <c r="DX89" i="78"/>
  <c r="DV90" i="78"/>
  <c r="DZ88" i="78"/>
  <c r="DO88" i="78"/>
  <c r="DN89" i="78"/>
  <c r="DL90" i="78"/>
  <c r="DM91" i="78"/>
  <c r="DK92" i="78"/>
  <c r="DB90" i="78"/>
  <c r="CZ91" i="78"/>
  <c r="DD88" i="78"/>
  <c r="DC89" i="78"/>
  <c r="DA90" i="78"/>
  <c r="CQ89" i="78"/>
  <c r="CO90" i="78"/>
  <c r="CR89" i="78"/>
  <c r="CP92" i="78"/>
  <c r="CS88" i="78"/>
  <c r="CF89" i="78"/>
  <c r="CD90" i="78"/>
  <c r="CG89" i="78"/>
  <c r="CE90" i="78"/>
  <c r="CH88" i="78"/>
  <c r="BU89" i="78"/>
  <c r="BS90" i="78"/>
  <c r="BV90" i="78" s="1"/>
  <c r="BW89" i="78"/>
  <c r="BT91" i="78"/>
  <c r="BK89" i="78"/>
  <c r="BI90" i="78"/>
  <c r="BJ90" i="78"/>
  <c r="BH91" i="78"/>
  <c r="BL88" i="78"/>
  <c r="AY90" i="78"/>
  <c r="AW91" i="78"/>
  <c r="AZ89" i="78"/>
  <c r="AX90" i="78"/>
  <c r="BA88" i="78"/>
  <c r="AN89" i="78"/>
  <c r="AL90" i="78"/>
  <c r="AO89" i="78"/>
  <c r="AM90" i="78"/>
  <c r="AP88" i="78"/>
  <c r="AC89" i="78"/>
  <c r="AA90" i="78"/>
  <c r="AD89" i="78"/>
  <c r="AB90" i="78"/>
  <c r="AE88" i="78"/>
  <c r="T90" i="78"/>
  <c r="T89" i="78"/>
  <c r="P91" i="78"/>
  <c r="R91" i="78" s="1"/>
  <c r="Q92" i="78"/>
  <c r="I89" i="78"/>
  <c r="F91" i="78"/>
  <c r="G89" i="78"/>
  <c r="E90" i="78"/>
  <c r="S91" i="78" l="1"/>
  <c r="T91" i="78" s="1"/>
  <c r="EK90" i="78"/>
  <c r="EI90" i="78"/>
  <c r="EG91" i="78"/>
  <c r="EH92" i="78"/>
  <c r="DY90" i="78"/>
  <c r="DW91" i="78"/>
  <c r="DX90" i="78"/>
  <c r="DV91" i="78"/>
  <c r="DZ89" i="78"/>
  <c r="DM92" i="78"/>
  <c r="DK93" i="78"/>
  <c r="DN90" i="78"/>
  <c r="DL91" i="78"/>
  <c r="DO89" i="78"/>
  <c r="DD89" i="78"/>
  <c r="DB91" i="78"/>
  <c r="CZ92" i="78"/>
  <c r="DC90" i="78"/>
  <c r="DA91" i="78"/>
  <c r="CS89" i="78"/>
  <c r="CQ90" i="78"/>
  <c r="CO91" i="78"/>
  <c r="CR90" i="78"/>
  <c r="CP93" i="78"/>
  <c r="CF90" i="78"/>
  <c r="CD91" i="78"/>
  <c r="CG90" i="78"/>
  <c r="CE91" i="78"/>
  <c r="CH89" i="78"/>
  <c r="BW90" i="78"/>
  <c r="BU90" i="78"/>
  <c r="BS91" i="78"/>
  <c r="BV91" i="78" s="1"/>
  <c r="BT92" i="78"/>
  <c r="BK90" i="78"/>
  <c r="BI91" i="78"/>
  <c r="BJ91" i="78"/>
  <c r="BH92" i="78"/>
  <c r="BL89" i="78"/>
  <c r="AZ90" i="78"/>
  <c r="AX91" i="78"/>
  <c r="BA89" i="78"/>
  <c r="AY91" i="78"/>
  <c r="AW92" i="78"/>
  <c r="AO90" i="78"/>
  <c r="AM91" i="78"/>
  <c r="AP89" i="78"/>
  <c r="AN90" i="78"/>
  <c r="AL91" i="78"/>
  <c r="AD90" i="78"/>
  <c r="AB91" i="78"/>
  <c r="AE89" i="78"/>
  <c r="AC90" i="78"/>
  <c r="AA91" i="78"/>
  <c r="Q93" i="78"/>
  <c r="P92" i="78"/>
  <c r="R92" i="78" s="1"/>
  <c r="G90" i="78"/>
  <c r="E91" i="78"/>
  <c r="H91" i="78" s="1"/>
  <c r="F92" i="78"/>
  <c r="H90" i="78"/>
  <c r="S92" i="78" l="1"/>
  <c r="EI91" i="78"/>
  <c r="EG92" i="78"/>
  <c r="EJ91" i="78"/>
  <c r="EH93" i="78"/>
  <c r="EJ92" i="78"/>
  <c r="DX91" i="78"/>
  <c r="DV92" i="78"/>
  <c r="DY91" i="78"/>
  <c r="DW92" i="78"/>
  <c r="DZ90" i="78"/>
  <c r="DN91" i="78"/>
  <c r="DL92" i="78"/>
  <c r="DO90" i="78"/>
  <c r="DK94" i="78"/>
  <c r="DM93" i="78"/>
  <c r="DC91" i="78"/>
  <c r="DA92" i="78"/>
  <c r="DD90" i="78"/>
  <c r="DB92" i="78"/>
  <c r="CZ93" i="78"/>
  <c r="CP94" i="78"/>
  <c r="CQ91" i="78"/>
  <c r="CO92" i="78"/>
  <c r="CR91" i="78"/>
  <c r="CS90" i="78"/>
  <c r="CG91" i="78"/>
  <c r="CE92" i="78"/>
  <c r="CH90" i="78"/>
  <c r="CF91" i="78"/>
  <c r="CD92" i="78"/>
  <c r="BW91" i="78"/>
  <c r="BT93" i="78"/>
  <c r="BU91" i="78"/>
  <c r="BS92" i="78"/>
  <c r="BJ92" i="78"/>
  <c r="BH93" i="78"/>
  <c r="BK91" i="78"/>
  <c r="BI92" i="78"/>
  <c r="BL90" i="78"/>
  <c r="AY92" i="78"/>
  <c r="AW93" i="78"/>
  <c r="AZ91" i="78"/>
  <c r="AX92" i="78"/>
  <c r="BA90" i="78"/>
  <c r="AN91" i="78"/>
  <c r="AL92" i="78"/>
  <c r="AO91" i="78"/>
  <c r="AM92" i="78"/>
  <c r="AP90" i="78"/>
  <c r="AC91" i="78"/>
  <c r="AA92" i="78"/>
  <c r="AD91" i="78"/>
  <c r="AB92" i="78"/>
  <c r="AE90" i="78"/>
  <c r="P93" i="78"/>
  <c r="R93" i="78" s="1"/>
  <c r="Q94" i="78"/>
  <c r="F93" i="78"/>
  <c r="I90" i="78"/>
  <c r="G91" i="78"/>
  <c r="E92" i="78"/>
  <c r="I91" i="78"/>
  <c r="S93" i="78" l="1"/>
  <c r="EK91" i="78"/>
  <c r="EI92" i="78"/>
  <c r="EG93" i="78"/>
  <c r="EK92" i="78"/>
  <c r="EJ93" i="78"/>
  <c r="EH94" i="78"/>
  <c r="DW93" i="78"/>
  <c r="DY92" i="78"/>
  <c r="DX92" i="78"/>
  <c r="DV93" i="78"/>
  <c r="DZ91" i="78"/>
  <c r="DM94" i="78"/>
  <c r="DK95" i="78"/>
  <c r="DL93" i="78"/>
  <c r="DN92" i="78"/>
  <c r="DO91" i="78"/>
  <c r="CZ94" i="78"/>
  <c r="DB93" i="78"/>
  <c r="DA93" i="78"/>
  <c r="DC92" i="78"/>
  <c r="DD91" i="78"/>
  <c r="CS91" i="78"/>
  <c r="CQ92" i="78"/>
  <c r="CO93" i="78"/>
  <c r="CR92" i="78"/>
  <c r="CP95" i="78"/>
  <c r="CE93" i="78"/>
  <c r="CG92" i="78"/>
  <c r="CF92" i="78"/>
  <c r="CD93" i="78"/>
  <c r="CH91" i="78"/>
  <c r="BU92" i="78"/>
  <c r="BS93" i="78"/>
  <c r="BV93" i="78" s="1"/>
  <c r="BV92" i="78"/>
  <c r="BT94" i="78"/>
  <c r="BI93" i="78"/>
  <c r="BK92" i="78"/>
  <c r="BH94" i="78"/>
  <c r="BJ93" i="78"/>
  <c r="BL91" i="78"/>
  <c r="AX93" i="78"/>
  <c r="AZ92" i="78"/>
  <c r="BA91" i="78"/>
  <c r="AW94" i="78"/>
  <c r="AY93" i="78"/>
  <c r="AP91" i="78"/>
  <c r="AN92" i="78"/>
  <c r="AL93" i="78"/>
  <c r="AM93" i="78"/>
  <c r="AO92" i="78"/>
  <c r="AB93" i="78"/>
  <c r="AD92" i="78"/>
  <c r="AC92" i="78"/>
  <c r="AA93" i="78"/>
  <c r="AE91" i="78"/>
  <c r="T92" i="78"/>
  <c r="Q95" i="78"/>
  <c r="P94" i="78"/>
  <c r="R94" i="78" s="1"/>
  <c r="T93" i="78"/>
  <c r="G92" i="78"/>
  <c r="E93" i="78"/>
  <c r="H93" i="78" s="1"/>
  <c r="H92" i="78"/>
  <c r="F94" i="78"/>
  <c r="S94" i="78" l="1"/>
  <c r="EH95" i="78"/>
  <c r="EG94" i="78"/>
  <c r="EI93" i="78"/>
  <c r="EK93" i="78"/>
  <c r="DZ92" i="78"/>
  <c r="DV94" i="78"/>
  <c r="DX93" i="78"/>
  <c r="DY93" i="78"/>
  <c r="DW94" i="78"/>
  <c r="DN93" i="78"/>
  <c r="DL94" i="78"/>
  <c r="DM95" i="78"/>
  <c r="DK96" i="78"/>
  <c r="DO92" i="78"/>
  <c r="DD92" i="78"/>
  <c r="DC93" i="78"/>
  <c r="DA94" i="78"/>
  <c r="DB94" i="78"/>
  <c r="CZ95" i="78"/>
  <c r="CS92" i="78"/>
  <c r="CO94" i="78"/>
  <c r="CQ93" i="78"/>
  <c r="CR93" i="78"/>
  <c r="CP96" i="78"/>
  <c r="CH92" i="78"/>
  <c r="CD94" i="78"/>
  <c r="CF93" i="78"/>
  <c r="CG93" i="78"/>
  <c r="CE94" i="78"/>
  <c r="BT95" i="78"/>
  <c r="BW93" i="78"/>
  <c r="BW92" i="78"/>
  <c r="BS94" i="78"/>
  <c r="BU93" i="78"/>
  <c r="BL92" i="78"/>
  <c r="BJ94" i="78"/>
  <c r="BH95" i="78"/>
  <c r="BK93" i="78"/>
  <c r="BI94" i="78"/>
  <c r="AY94" i="78"/>
  <c r="AW95" i="78"/>
  <c r="BA92" i="78"/>
  <c r="AZ93" i="78"/>
  <c r="AX94" i="78"/>
  <c r="AL94" i="78"/>
  <c r="AN93" i="78"/>
  <c r="AO93" i="78"/>
  <c r="AM94" i="78"/>
  <c r="AP92" i="78"/>
  <c r="AA94" i="78"/>
  <c r="AC93" i="78"/>
  <c r="AE92" i="78"/>
  <c r="AD93" i="78"/>
  <c r="AB94" i="78"/>
  <c r="P95" i="78"/>
  <c r="R95" i="78" s="1"/>
  <c r="Q96" i="78"/>
  <c r="I93" i="78"/>
  <c r="E94" i="78"/>
  <c r="H94" i="78" s="1"/>
  <c r="G93" i="78"/>
  <c r="F95" i="78"/>
  <c r="I92" i="78"/>
  <c r="S95" i="78" l="1"/>
  <c r="EI94" i="78"/>
  <c r="EG95" i="78"/>
  <c r="EJ95" i="78" s="1"/>
  <c r="EH96" i="78"/>
  <c r="EJ94" i="78"/>
  <c r="DY94" i="78"/>
  <c r="DW95" i="78"/>
  <c r="DX94" i="78"/>
  <c r="DV95" i="78"/>
  <c r="DZ93" i="78"/>
  <c r="DM96" i="78"/>
  <c r="DK97" i="78"/>
  <c r="DN94" i="78"/>
  <c r="DL95" i="78"/>
  <c r="DO93" i="78"/>
  <c r="DB95" i="78"/>
  <c r="CZ96" i="78"/>
  <c r="DC94" i="78"/>
  <c r="DA95" i="78"/>
  <c r="DD93" i="78"/>
  <c r="CP97" i="78"/>
  <c r="CS93" i="78"/>
  <c r="CQ94" i="78"/>
  <c r="CO95" i="78"/>
  <c r="CR94" i="78"/>
  <c r="CH93" i="78"/>
  <c r="CG94" i="78"/>
  <c r="CE95" i="78"/>
  <c r="CF94" i="78"/>
  <c r="CD95" i="78"/>
  <c r="BU94" i="78"/>
  <c r="BS95" i="78"/>
  <c r="BV95" i="78" s="1"/>
  <c r="BT96" i="78"/>
  <c r="BV94" i="78"/>
  <c r="BK94" i="78"/>
  <c r="BI95" i="78"/>
  <c r="BJ95" i="78"/>
  <c r="BH96" i="78"/>
  <c r="BL93" i="78"/>
  <c r="BA93" i="78"/>
  <c r="AZ94" i="78"/>
  <c r="AX95" i="78"/>
  <c r="AY95" i="78"/>
  <c r="AW96" i="78"/>
  <c r="AO94" i="78"/>
  <c r="AM95" i="78"/>
  <c r="AP93" i="78"/>
  <c r="AN94" i="78"/>
  <c r="AL95" i="78"/>
  <c r="AD94" i="78"/>
  <c r="AB95" i="78"/>
  <c r="AE93" i="78"/>
  <c r="AC94" i="78"/>
  <c r="AA95" i="78"/>
  <c r="Q97" i="78"/>
  <c r="T94" i="78"/>
  <c r="T95" i="78"/>
  <c r="P96" i="78"/>
  <c r="R96" i="78" s="1"/>
  <c r="I94" i="78"/>
  <c r="F96" i="78"/>
  <c r="G94" i="78"/>
  <c r="E95" i="78"/>
  <c r="H95" i="78" s="1"/>
  <c r="S96" i="78" l="1"/>
  <c r="EK95" i="78"/>
  <c r="EI95" i="78"/>
  <c r="EG96" i="78"/>
  <c r="EK94" i="78"/>
  <c r="EJ96" i="78"/>
  <c r="EH97" i="78"/>
  <c r="DX95" i="78"/>
  <c r="DV96" i="78"/>
  <c r="DY95" i="78"/>
  <c r="DW96" i="78"/>
  <c r="DZ94" i="78"/>
  <c r="DN95" i="78"/>
  <c r="DL96" i="78"/>
  <c r="DM97" i="78"/>
  <c r="DK98" i="78"/>
  <c r="DO94" i="78"/>
  <c r="DC95" i="78"/>
  <c r="DA96" i="78"/>
  <c r="DB96" i="78"/>
  <c r="CZ97" i="78"/>
  <c r="DD94" i="78"/>
  <c r="CQ95" i="78"/>
  <c r="CO96" i="78"/>
  <c r="CR95" i="78"/>
  <c r="CP98" i="78"/>
  <c r="CS94" i="78"/>
  <c r="CF95" i="78"/>
  <c r="CD96" i="78"/>
  <c r="CG95" i="78"/>
  <c r="CE96" i="78"/>
  <c r="CH94" i="78"/>
  <c r="BW95" i="78"/>
  <c r="BT97" i="78"/>
  <c r="BU95" i="78"/>
  <c r="BS96" i="78"/>
  <c r="BV96" i="78" s="1"/>
  <c r="BW94" i="78"/>
  <c r="BJ96" i="78"/>
  <c r="BH97" i="78"/>
  <c r="BK95" i="78"/>
  <c r="BI96" i="78"/>
  <c r="BL94" i="78"/>
  <c r="AZ95" i="78"/>
  <c r="AX96" i="78"/>
  <c r="AY96" i="78"/>
  <c r="AW97" i="78"/>
  <c r="BA94" i="78"/>
  <c r="AN95" i="78"/>
  <c r="AL96" i="78"/>
  <c r="AO95" i="78"/>
  <c r="AM96" i="78"/>
  <c r="AP94" i="78"/>
  <c r="AD95" i="78"/>
  <c r="AB96" i="78"/>
  <c r="AC95" i="78"/>
  <c r="AA96" i="78"/>
  <c r="AE94" i="78"/>
  <c r="P97" i="78"/>
  <c r="R97" i="78" s="1"/>
  <c r="Q98" i="78"/>
  <c r="I95" i="78"/>
  <c r="E96" i="78"/>
  <c r="H96" i="78" s="1"/>
  <c r="G95" i="78"/>
  <c r="F97" i="78"/>
  <c r="S97" i="78" l="1"/>
  <c r="EK96" i="78"/>
  <c r="EH98" i="78"/>
  <c r="EI96" i="78"/>
  <c r="EG97" i="78"/>
  <c r="EJ97" i="78" s="1"/>
  <c r="DY96" i="78"/>
  <c r="DW97" i="78"/>
  <c r="DZ95" i="78"/>
  <c r="DX96" i="78"/>
  <c r="DV97" i="78"/>
  <c r="DM98" i="78"/>
  <c r="DK99" i="78"/>
  <c r="DN96" i="78"/>
  <c r="DL97" i="78"/>
  <c r="DO95" i="78"/>
  <c r="DB97" i="78"/>
  <c r="CZ98" i="78"/>
  <c r="DC96" i="78"/>
  <c r="DA97" i="78"/>
  <c r="DD95" i="78"/>
  <c r="CS95" i="78"/>
  <c r="CP99" i="78"/>
  <c r="CQ96" i="78"/>
  <c r="CO97" i="78"/>
  <c r="CR96" i="78"/>
  <c r="CH95" i="78"/>
  <c r="CG96" i="78"/>
  <c r="CE97" i="78"/>
  <c r="CF96" i="78"/>
  <c r="CD97" i="78"/>
  <c r="BW96" i="78"/>
  <c r="BU96" i="78"/>
  <c r="BS97" i="78"/>
  <c r="BV97" i="78" s="1"/>
  <c r="BT98" i="78"/>
  <c r="BJ97" i="78"/>
  <c r="BH98" i="78"/>
  <c r="BK96" i="78"/>
  <c r="BI97" i="78"/>
  <c r="BL95" i="78"/>
  <c r="AY97" i="78"/>
  <c r="AW98" i="78"/>
  <c r="AZ96" i="78"/>
  <c r="AX97" i="78"/>
  <c r="BA95" i="78"/>
  <c r="AO96" i="78"/>
  <c r="AM97" i="78"/>
  <c r="AP95" i="78"/>
  <c r="AN96" i="78"/>
  <c r="AL97" i="78"/>
  <c r="AC96" i="78"/>
  <c r="AA97" i="78"/>
  <c r="AD96" i="78"/>
  <c r="AB97" i="78"/>
  <c r="AE95" i="78"/>
  <c r="T96" i="78"/>
  <c r="Q99" i="78"/>
  <c r="P98" i="78"/>
  <c r="R98" i="78" s="1"/>
  <c r="F98" i="78"/>
  <c r="G96" i="78"/>
  <c r="E97" i="78"/>
  <c r="I96" i="78"/>
  <c r="S98" i="78" l="1"/>
  <c r="T97" i="78"/>
  <c r="EK97" i="78"/>
  <c r="EI97" i="78"/>
  <c r="EG98" i="78"/>
  <c r="EJ98" i="78" s="1"/>
  <c r="EH99" i="78"/>
  <c r="DY97" i="78"/>
  <c r="DW98" i="78"/>
  <c r="DX97" i="78"/>
  <c r="DV98" i="78"/>
  <c r="DZ96" i="78"/>
  <c r="DM99" i="78"/>
  <c r="DK100" i="78"/>
  <c r="DN97" i="78"/>
  <c r="DL98" i="78"/>
  <c r="DO96" i="78"/>
  <c r="DB98" i="78"/>
  <c r="CZ99" i="78"/>
  <c r="DC97" i="78"/>
  <c r="DA98" i="78"/>
  <c r="DD96" i="78"/>
  <c r="CQ97" i="78"/>
  <c r="CO98" i="78"/>
  <c r="CR97" i="78"/>
  <c r="CP100" i="78"/>
  <c r="CS96" i="78"/>
  <c r="CG97" i="78"/>
  <c r="CE98" i="78"/>
  <c r="CF97" i="78"/>
  <c r="CD98" i="78"/>
  <c r="CH96" i="78"/>
  <c r="BW97" i="78"/>
  <c r="BT99" i="78"/>
  <c r="BU97" i="78"/>
  <c r="BS98" i="78"/>
  <c r="BK97" i="78"/>
  <c r="BI98" i="78"/>
  <c r="BJ98" i="78"/>
  <c r="BH99" i="78"/>
  <c r="BL96" i="78"/>
  <c r="AZ97" i="78"/>
  <c r="AX98" i="78"/>
  <c r="BA96" i="78"/>
  <c r="AY98" i="78"/>
  <c r="AW99" i="78"/>
  <c r="AN97" i="78"/>
  <c r="AL98" i="78"/>
  <c r="AO97" i="78"/>
  <c r="AM98" i="78"/>
  <c r="AP96" i="78"/>
  <c r="AD97" i="78"/>
  <c r="AB98" i="78"/>
  <c r="AE96" i="78"/>
  <c r="AC97" i="78"/>
  <c r="AA98" i="78"/>
  <c r="Q100" i="78"/>
  <c r="P99" i="78"/>
  <c r="R99" i="78" s="1"/>
  <c r="G97" i="78"/>
  <c r="E98" i="78"/>
  <c r="H98" i="78" s="1"/>
  <c r="F99" i="78"/>
  <c r="H97" i="78"/>
  <c r="S99" i="78" l="1"/>
  <c r="EH100" i="78"/>
  <c r="EK98" i="78"/>
  <c r="EI98" i="78"/>
  <c r="EG99" i="78"/>
  <c r="DY98" i="78"/>
  <c r="DW99" i="78"/>
  <c r="DX98" i="78"/>
  <c r="DV99" i="78"/>
  <c r="DZ97" i="78"/>
  <c r="DO97" i="78"/>
  <c r="DM100" i="78"/>
  <c r="DK101" i="78"/>
  <c r="DN98" i="78"/>
  <c r="DL99" i="78"/>
  <c r="DC98" i="78"/>
  <c r="DA99" i="78"/>
  <c r="DB99" i="78"/>
  <c r="CZ100" i="78"/>
  <c r="DD97" i="78"/>
  <c r="CP101" i="78"/>
  <c r="CS97" i="78"/>
  <c r="CQ98" i="78"/>
  <c r="CO99" i="78"/>
  <c r="CR98" i="78"/>
  <c r="CG98" i="78"/>
  <c r="CE99" i="78"/>
  <c r="CF98" i="78"/>
  <c r="CD99" i="78"/>
  <c r="CH97" i="78"/>
  <c r="BU98" i="78"/>
  <c r="BS99" i="78"/>
  <c r="BV99" i="78" s="1"/>
  <c r="BT100" i="78"/>
  <c r="BV98" i="78"/>
  <c r="BJ99" i="78"/>
  <c r="BH100" i="78"/>
  <c r="BK98" i="78"/>
  <c r="BI99" i="78"/>
  <c r="BL97" i="78"/>
  <c r="AY99" i="78"/>
  <c r="AW100" i="78"/>
  <c r="AZ98" i="78"/>
  <c r="AX99" i="78"/>
  <c r="BA97" i="78"/>
  <c r="AN98" i="78"/>
  <c r="AL99" i="78"/>
  <c r="AO98" i="78"/>
  <c r="AM99" i="78"/>
  <c r="AP97" i="78"/>
  <c r="AC98" i="78"/>
  <c r="AA99" i="78"/>
  <c r="AD98" i="78"/>
  <c r="AB99" i="78"/>
  <c r="AE97" i="78"/>
  <c r="T98" i="78"/>
  <c r="Q101" i="78"/>
  <c r="P100" i="78"/>
  <c r="R100" i="78" s="1"/>
  <c r="F100" i="78"/>
  <c r="I97" i="78"/>
  <c r="I98" i="78"/>
  <c r="G98" i="78"/>
  <c r="E99" i="78"/>
  <c r="S100" i="78" l="1"/>
  <c r="EI99" i="78"/>
  <c r="EG100" i="78"/>
  <c r="EJ100" i="78" s="1"/>
  <c r="EH101" i="78"/>
  <c r="EJ99" i="78"/>
  <c r="DX99" i="78"/>
  <c r="DV100" i="78"/>
  <c r="DY99" i="78"/>
  <c r="DW100" i="78"/>
  <c r="DZ98" i="78"/>
  <c r="DN99" i="78"/>
  <c r="DL100" i="78"/>
  <c r="DO98" i="78"/>
  <c r="DK102" i="78"/>
  <c r="DM101" i="78"/>
  <c r="DB100" i="78"/>
  <c r="CZ101" i="78"/>
  <c r="DC99" i="78"/>
  <c r="DA100" i="78"/>
  <c r="DD98" i="78"/>
  <c r="CQ99" i="78"/>
  <c r="CO100" i="78"/>
  <c r="CR99" i="78"/>
  <c r="CS98" i="78"/>
  <c r="CP102" i="78"/>
  <c r="CF99" i="78"/>
  <c r="CD100" i="78"/>
  <c r="CG99" i="78"/>
  <c r="CE100" i="78"/>
  <c r="CH98" i="78"/>
  <c r="BW99" i="78"/>
  <c r="BU99" i="78"/>
  <c r="BS100" i="78"/>
  <c r="BW98" i="78"/>
  <c r="BT101" i="78"/>
  <c r="BV100" i="78"/>
  <c r="BK99" i="78"/>
  <c r="BI100" i="78"/>
  <c r="BL98" i="78"/>
  <c r="BJ100" i="78"/>
  <c r="BH101" i="78"/>
  <c r="AZ99" i="78"/>
  <c r="AX100" i="78"/>
  <c r="BA98" i="78"/>
  <c r="AY100" i="78"/>
  <c r="AW101" i="78"/>
  <c r="AN99" i="78"/>
  <c r="AL100" i="78"/>
  <c r="AO99" i="78"/>
  <c r="AM100" i="78"/>
  <c r="AP98" i="78"/>
  <c r="AD99" i="78"/>
  <c r="AB100" i="78"/>
  <c r="AE98" i="78"/>
  <c r="AC99" i="78"/>
  <c r="AA100" i="78"/>
  <c r="P101" i="78"/>
  <c r="R101" i="78" s="1"/>
  <c r="T99" i="78"/>
  <c r="Q102" i="78"/>
  <c r="G99" i="78"/>
  <c r="E100" i="78"/>
  <c r="H100" i="78" s="1"/>
  <c r="F101" i="78"/>
  <c r="H99" i="78"/>
  <c r="S101" i="78" l="1"/>
  <c r="EH102" i="78"/>
  <c r="EK99" i="78"/>
  <c r="EK100" i="78"/>
  <c r="EI100" i="78"/>
  <c r="EG101" i="78"/>
  <c r="DZ99" i="78"/>
  <c r="DX100" i="78"/>
  <c r="DV101" i="78"/>
  <c r="DW101" i="78"/>
  <c r="DY100" i="78"/>
  <c r="DM102" i="78"/>
  <c r="DK103" i="78"/>
  <c r="DL101" i="78"/>
  <c r="DN100" i="78"/>
  <c r="DO99" i="78"/>
  <c r="DA101" i="78"/>
  <c r="DC100" i="78"/>
  <c r="CZ102" i="78"/>
  <c r="DB101" i="78"/>
  <c r="DD99" i="78"/>
  <c r="CP103" i="78"/>
  <c r="CS99" i="78"/>
  <c r="CQ100" i="78"/>
  <c r="CO101" i="78"/>
  <c r="CR100" i="78"/>
  <c r="CE101" i="78"/>
  <c r="CG100" i="78"/>
  <c r="CF100" i="78"/>
  <c r="CD101" i="78"/>
  <c r="CH99" i="78"/>
  <c r="BT102" i="78"/>
  <c r="BW100" i="78"/>
  <c r="BU100" i="78"/>
  <c r="BS101" i="78"/>
  <c r="BH102" i="78"/>
  <c r="BJ101" i="78"/>
  <c r="BI101" i="78"/>
  <c r="BK100" i="78"/>
  <c r="BL99" i="78"/>
  <c r="AW102" i="78"/>
  <c r="AY101" i="78"/>
  <c r="AX101" i="78"/>
  <c r="AZ100" i="78"/>
  <c r="BA99" i="78"/>
  <c r="AM101" i="78"/>
  <c r="AO100" i="78"/>
  <c r="AP99" i="78"/>
  <c r="AN100" i="78"/>
  <c r="AL101" i="78"/>
  <c r="AC100" i="78"/>
  <c r="AA101" i="78"/>
  <c r="AB101" i="78"/>
  <c r="AD100" i="78"/>
  <c r="AE99" i="78"/>
  <c r="T101" i="78"/>
  <c r="T100" i="78"/>
  <c r="Q103" i="78"/>
  <c r="P102" i="78"/>
  <c r="R102" i="78" s="1"/>
  <c r="I99" i="78"/>
  <c r="G100" i="78"/>
  <c r="E101" i="78"/>
  <c r="H101" i="78" s="1"/>
  <c r="I100" i="78"/>
  <c r="F102" i="78"/>
  <c r="S102" i="78" l="1"/>
  <c r="EH103" i="78"/>
  <c r="EG102" i="78"/>
  <c r="EI101" i="78"/>
  <c r="EJ101" i="78"/>
  <c r="DZ100" i="78"/>
  <c r="DY101" i="78"/>
  <c r="DW102" i="78"/>
  <c r="DV102" i="78"/>
  <c r="DX101" i="78"/>
  <c r="DM103" i="78"/>
  <c r="DK104" i="78"/>
  <c r="DO100" i="78"/>
  <c r="DN101" i="78"/>
  <c r="DL102" i="78"/>
  <c r="DD100" i="78"/>
  <c r="DB102" i="78"/>
  <c r="CZ103" i="78"/>
  <c r="DC101" i="78"/>
  <c r="DA102" i="78"/>
  <c r="CS100" i="78"/>
  <c r="CO102" i="78"/>
  <c r="CQ101" i="78"/>
  <c r="CR101" i="78"/>
  <c r="CP104" i="78"/>
  <c r="CD102" i="78"/>
  <c r="CF101" i="78"/>
  <c r="CH100" i="78"/>
  <c r="CG101" i="78"/>
  <c r="CE102" i="78"/>
  <c r="BT103" i="78"/>
  <c r="BS102" i="78"/>
  <c r="BU101" i="78"/>
  <c r="BV101" i="78"/>
  <c r="BK101" i="78"/>
  <c r="BI102" i="78"/>
  <c r="BL100" i="78"/>
  <c r="BJ102" i="78"/>
  <c r="BH103" i="78"/>
  <c r="BA100" i="78"/>
  <c r="AZ101" i="78"/>
  <c r="AX102" i="78"/>
  <c r="AY102" i="78"/>
  <c r="AW103" i="78"/>
  <c r="AP100" i="78"/>
  <c r="AL102" i="78"/>
  <c r="AN101" i="78"/>
  <c r="AO101" i="78"/>
  <c r="AM102" i="78"/>
  <c r="AE100" i="78"/>
  <c r="AD101" i="78"/>
  <c r="AB102" i="78"/>
  <c r="AA102" i="78"/>
  <c r="AC101" i="78"/>
  <c r="Q104" i="78"/>
  <c r="P103" i="78"/>
  <c r="R103" i="78" s="1"/>
  <c r="F103" i="78"/>
  <c r="E102" i="78"/>
  <c r="G101" i="78"/>
  <c r="I101" i="78"/>
  <c r="S103" i="78" l="1"/>
  <c r="T102" i="78"/>
  <c r="EK101" i="78"/>
  <c r="EH104" i="78"/>
  <c r="EI102" i="78"/>
  <c r="EG103" i="78"/>
  <c r="EJ102" i="78"/>
  <c r="DX102" i="78"/>
  <c r="DV103" i="78"/>
  <c r="DY102" i="78"/>
  <c r="DW103" i="78"/>
  <c r="DZ101" i="78"/>
  <c r="DN102" i="78"/>
  <c r="DL103" i="78"/>
  <c r="DM104" i="78"/>
  <c r="DK105" i="78"/>
  <c r="DO101" i="78"/>
  <c r="DC102" i="78"/>
  <c r="DA103" i="78"/>
  <c r="DD101" i="78"/>
  <c r="DB103" i="78"/>
  <c r="CZ104" i="78"/>
  <c r="CS101" i="78"/>
  <c r="CQ102" i="78"/>
  <c r="CO103" i="78"/>
  <c r="CR102" i="78"/>
  <c r="CP105" i="78"/>
  <c r="CG102" i="78"/>
  <c r="CE103" i="78"/>
  <c r="CH101" i="78"/>
  <c r="CF102" i="78"/>
  <c r="CD103" i="78"/>
  <c r="BT104" i="78"/>
  <c r="BW101" i="78"/>
  <c r="BU102" i="78"/>
  <c r="BS103" i="78"/>
  <c r="BV102" i="78"/>
  <c r="BJ103" i="78"/>
  <c r="BH104" i="78"/>
  <c r="BK102" i="78"/>
  <c r="BI103" i="78"/>
  <c r="BL101" i="78"/>
  <c r="AY103" i="78"/>
  <c r="AW104" i="78"/>
  <c r="AZ102" i="78"/>
  <c r="AX103" i="78"/>
  <c r="BA101" i="78"/>
  <c r="AO102" i="78"/>
  <c r="AM103" i="78"/>
  <c r="AP101" i="78"/>
  <c r="AN102" i="78"/>
  <c r="AL103" i="78"/>
  <c r="AE101" i="78"/>
  <c r="AC102" i="78"/>
  <c r="AA103" i="78"/>
  <c r="AD102" i="78"/>
  <c r="AB103" i="78"/>
  <c r="P104" i="78"/>
  <c r="R104" i="78" s="1"/>
  <c r="Q105" i="78"/>
  <c r="G102" i="78"/>
  <c r="E103" i="78"/>
  <c r="H103" i="78" s="1"/>
  <c r="H102" i="78"/>
  <c r="F104" i="78"/>
  <c r="S104" i="78" l="1"/>
  <c r="EI103" i="78"/>
  <c r="EG104" i="78"/>
  <c r="EJ104" i="78"/>
  <c r="EH105" i="78"/>
  <c r="EJ103" i="78"/>
  <c r="EK102" i="78"/>
  <c r="DX103" i="78"/>
  <c r="DV104" i="78"/>
  <c r="DY103" i="78"/>
  <c r="DW104" i="78"/>
  <c r="DZ102" i="78"/>
  <c r="DM105" i="78"/>
  <c r="DK106" i="78"/>
  <c r="DN103" i="78"/>
  <c r="DL104" i="78"/>
  <c r="DO102" i="78"/>
  <c r="DB104" i="78"/>
  <c r="CZ105" i="78"/>
  <c r="DC103" i="78"/>
  <c r="DA104" i="78"/>
  <c r="DD102" i="78"/>
  <c r="CS102" i="78"/>
  <c r="CQ103" i="78"/>
  <c r="CO104" i="78"/>
  <c r="CR103" i="78"/>
  <c r="CP106" i="78"/>
  <c r="CF103" i="78"/>
  <c r="CD104" i="78"/>
  <c r="CG103" i="78"/>
  <c r="CE104" i="78"/>
  <c r="CH102" i="78"/>
  <c r="BU103" i="78"/>
  <c r="BS104" i="78"/>
  <c r="BV104" i="78" s="1"/>
  <c r="BT105" i="78"/>
  <c r="BW102" i="78"/>
  <c r="BV103" i="78"/>
  <c r="BL102" i="78"/>
  <c r="BK103" i="78"/>
  <c r="BI104" i="78"/>
  <c r="BJ104" i="78"/>
  <c r="BH105" i="78"/>
  <c r="AZ103" i="78"/>
  <c r="AX104" i="78"/>
  <c r="BA102" i="78"/>
  <c r="AY104" i="78"/>
  <c r="AW105" i="78"/>
  <c r="AO103" i="78"/>
  <c r="AM104" i="78"/>
  <c r="AN103" i="78"/>
  <c r="AL104" i="78"/>
  <c r="AP102" i="78"/>
  <c r="AE102" i="78"/>
  <c r="AD103" i="78"/>
  <c r="AB104" i="78"/>
  <c r="AC103" i="78"/>
  <c r="AA104" i="78"/>
  <c r="T103" i="78"/>
  <c r="T104" i="78"/>
  <c r="Q106" i="78"/>
  <c r="P105" i="78"/>
  <c r="R105" i="78" s="1"/>
  <c r="F105" i="78"/>
  <c r="I102" i="78"/>
  <c r="I103" i="78"/>
  <c r="E104" i="78"/>
  <c r="G103" i="78"/>
  <c r="S105" i="78" l="1"/>
  <c r="EK103" i="78"/>
  <c r="EK104" i="78"/>
  <c r="EI104" i="78"/>
  <c r="EG105" i="78"/>
  <c r="EJ105" i="78"/>
  <c r="EH106" i="78"/>
  <c r="DY104" i="78"/>
  <c r="DW105" i="78"/>
  <c r="DZ103" i="78"/>
  <c r="DX104" i="78"/>
  <c r="DV105" i="78"/>
  <c r="DN104" i="78"/>
  <c r="DL105" i="78"/>
  <c r="DO103" i="78"/>
  <c r="DM106" i="78"/>
  <c r="DK107" i="78"/>
  <c r="DD103" i="78"/>
  <c r="DB105" i="78"/>
  <c r="CZ106" i="78"/>
  <c r="DC104" i="78"/>
  <c r="DA105" i="78"/>
  <c r="CP107" i="78"/>
  <c r="CQ104" i="78"/>
  <c r="CO105" i="78"/>
  <c r="CR104" i="78"/>
  <c r="CS103" i="78"/>
  <c r="CH103" i="78"/>
  <c r="CF104" i="78"/>
  <c r="CD105" i="78"/>
  <c r="CG104" i="78"/>
  <c r="CE105" i="78"/>
  <c r="BW103" i="78"/>
  <c r="BT106" i="78"/>
  <c r="BW104" i="78"/>
  <c r="BU104" i="78"/>
  <c r="BS105" i="78"/>
  <c r="BJ105" i="78"/>
  <c r="BH106" i="78"/>
  <c r="BK104" i="78"/>
  <c r="BI105" i="78"/>
  <c r="BL103" i="78"/>
  <c r="AY105" i="78"/>
  <c r="AW106" i="78"/>
  <c r="AZ104" i="78"/>
  <c r="AX105" i="78"/>
  <c r="BA103" i="78"/>
  <c r="AO104" i="78"/>
  <c r="AM105" i="78"/>
  <c r="AN104" i="78"/>
  <c r="AL105" i="78"/>
  <c r="AP103" i="78"/>
  <c r="AE103" i="78"/>
  <c r="AC104" i="78"/>
  <c r="AA105" i="78"/>
  <c r="AD104" i="78"/>
  <c r="AB105" i="78"/>
  <c r="T105" i="78"/>
  <c r="Q107" i="78"/>
  <c r="P106" i="78"/>
  <c r="R106" i="78" s="1"/>
  <c r="F106" i="78"/>
  <c r="G104" i="78"/>
  <c r="E105" i="78"/>
  <c r="H104" i="78"/>
  <c r="S106" i="78" l="1"/>
  <c r="EH107" i="78"/>
  <c r="EK105" i="78"/>
  <c r="EI105" i="78"/>
  <c r="EG106" i="78"/>
  <c r="DY105" i="78"/>
  <c r="DW106" i="78"/>
  <c r="DX105" i="78"/>
  <c r="DV106" i="78"/>
  <c r="DZ104" i="78"/>
  <c r="DM107" i="78"/>
  <c r="DK108" i="78"/>
  <c r="DM108" i="78" s="1"/>
  <c r="DN105" i="78"/>
  <c r="DL106" i="78"/>
  <c r="DO104" i="78"/>
  <c r="DC105" i="78"/>
  <c r="DA106" i="78"/>
  <c r="DD104" i="78"/>
  <c r="DB106" i="78"/>
  <c r="CZ107" i="78"/>
  <c r="CP108" i="78"/>
  <c r="CS104" i="78"/>
  <c r="CQ105" i="78"/>
  <c r="CO106" i="78"/>
  <c r="CR105" i="78"/>
  <c r="CH104" i="78"/>
  <c r="CG105" i="78"/>
  <c r="CE106" i="78"/>
  <c r="CF105" i="78"/>
  <c r="CD106" i="78"/>
  <c r="BU105" i="78"/>
  <c r="BS106" i="78"/>
  <c r="BT107" i="78"/>
  <c r="BV105" i="78"/>
  <c r="BL104" i="78"/>
  <c r="BJ106" i="78"/>
  <c r="BH107" i="78"/>
  <c r="BK105" i="78"/>
  <c r="BI106" i="78"/>
  <c r="AZ105" i="78"/>
  <c r="AX106" i="78"/>
  <c r="BA104" i="78"/>
  <c r="AY106" i="78"/>
  <c r="AW107" i="78"/>
  <c r="AO105" i="78"/>
  <c r="AM106" i="78"/>
  <c r="AN105" i="78"/>
  <c r="AL106" i="78"/>
  <c r="AP104" i="78"/>
  <c r="AC105" i="78"/>
  <c r="AA106" i="78"/>
  <c r="AD105" i="78"/>
  <c r="AB106" i="78"/>
  <c r="AE104" i="78"/>
  <c r="P107" i="78"/>
  <c r="R107" i="78" s="1"/>
  <c r="Q108" i="78"/>
  <c r="I104" i="78"/>
  <c r="G105" i="78"/>
  <c r="E106" i="78"/>
  <c r="F107" i="78"/>
  <c r="H105" i="78"/>
  <c r="S107" i="78" l="1"/>
  <c r="T106" i="78"/>
  <c r="EI106" i="78"/>
  <c r="EG107" i="78"/>
  <c r="EJ107" i="78" s="1"/>
  <c r="EH108" i="78"/>
  <c r="EJ106" i="78"/>
  <c r="DY106" i="78"/>
  <c r="DW107" i="78"/>
  <c r="DX106" i="78"/>
  <c r="DV107" i="78"/>
  <c r="DZ105" i="78"/>
  <c r="DO105" i="78"/>
  <c r="DN106" i="78"/>
  <c r="DL107" i="78"/>
  <c r="DB107" i="78"/>
  <c r="CZ108" i="78"/>
  <c r="DB108" i="78" s="1"/>
  <c r="DC106" i="78"/>
  <c r="DA107" i="78"/>
  <c r="DD105" i="78"/>
  <c r="CQ106" i="78"/>
  <c r="CO107" i="78"/>
  <c r="CR106" i="78"/>
  <c r="CS105" i="78"/>
  <c r="CF106" i="78"/>
  <c r="CD107" i="78"/>
  <c r="CG106" i="78"/>
  <c r="CE107" i="78"/>
  <c r="CH105" i="78"/>
  <c r="BU106" i="78"/>
  <c r="BS107" i="78"/>
  <c r="BW105" i="78"/>
  <c r="BV107" i="78"/>
  <c r="BT108" i="78"/>
  <c r="BV106" i="78"/>
  <c r="BL105" i="78"/>
  <c r="BK106" i="78"/>
  <c r="BI107" i="78"/>
  <c r="BJ107" i="78"/>
  <c r="BH108" i="78"/>
  <c r="BJ108" i="78" s="1"/>
  <c r="AY107" i="78"/>
  <c r="AW108" i="78"/>
  <c r="AY108" i="78" s="1"/>
  <c r="AZ106" i="78"/>
  <c r="AX107" i="78"/>
  <c r="BA105" i="78"/>
  <c r="AO106" i="78"/>
  <c r="AM107" i="78"/>
  <c r="AN106" i="78"/>
  <c r="AL107" i="78"/>
  <c r="AP105" i="78"/>
  <c r="AD106" i="78"/>
  <c r="AB107" i="78"/>
  <c r="AE105" i="78"/>
  <c r="AC106" i="78"/>
  <c r="AA107" i="78"/>
  <c r="T107" i="78"/>
  <c r="P108" i="78"/>
  <c r="R108" i="78" s="1"/>
  <c r="G106" i="78"/>
  <c r="E107" i="78"/>
  <c r="H107" i="78" s="1"/>
  <c r="H106" i="78"/>
  <c r="F108" i="78"/>
  <c r="I105" i="78"/>
  <c r="S108" i="78" l="1"/>
  <c r="EK107" i="78"/>
  <c r="EK106" i="78"/>
  <c r="EI107" i="78"/>
  <c r="EG108" i="78"/>
  <c r="EI108" i="78" s="1"/>
  <c r="DY107" i="78"/>
  <c r="DW108" i="78"/>
  <c r="DX107" i="78"/>
  <c r="DV108" i="78"/>
  <c r="DX108" i="78" s="1"/>
  <c r="DZ106" i="78"/>
  <c r="DN107" i="78"/>
  <c r="DL108" i="78"/>
  <c r="DN108" i="78" s="1"/>
  <c r="DO106" i="78"/>
  <c r="DC107" i="78"/>
  <c r="DA108" i="78"/>
  <c r="DC108" i="78" s="1"/>
  <c r="DD106" i="78"/>
  <c r="CS106" i="78"/>
  <c r="CQ107" i="78"/>
  <c r="CO108" i="78"/>
  <c r="CR107" i="78"/>
  <c r="CF107" i="78"/>
  <c r="CD108" i="78"/>
  <c r="CF108" i="78" s="1"/>
  <c r="CG107" i="78"/>
  <c r="CE108" i="78"/>
  <c r="CG108" i="78" s="1"/>
  <c r="CH106" i="78"/>
  <c r="BW106" i="78"/>
  <c r="BW107" i="78"/>
  <c r="BU107" i="78"/>
  <c r="BS108" i="78"/>
  <c r="BU108" i="78" s="1"/>
  <c r="BL106" i="78"/>
  <c r="BK107" i="78"/>
  <c r="BI108" i="78"/>
  <c r="BK108" i="78" s="1"/>
  <c r="AZ107" i="78"/>
  <c r="AX108" i="78"/>
  <c r="AZ108" i="78" s="1"/>
  <c r="BA106" i="78"/>
  <c r="AN107" i="78"/>
  <c r="AL108" i="78"/>
  <c r="AN108" i="78" s="1"/>
  <c r="AO107" i="78"/>
  <c r="AM108" i="78"/>
  <c r="AP106" i="78"/>
  <c r="AC107" i="78"/>
  <c r="AA108" i="78"/>
  <c r="AC108" i="78" s="1"/>
  <c r="AD107" i="78"/>
  <c r="AB108" i="78"/>
  <c r="AE106" i="78"/>
  <c r="I107" i="78"/>
  <c r="I106" i="78"/>
  <c r="G107" i="78"/>
  <c r="E108" i="78"/>
  <c r="G108" i="78" s="1"/>
  <c r="AD108" i="78" l="1"/>
  <c r="AE108" i="78" s="1"/>
  <c r="AO108" i="78"/>
  <c r="EJ108" i="78"/>
  <c r="DY108" i="78"/>
  <c r="DZ107" i="78"/>
  <c r="DO108" i="78"/>
  <c r="DO107" i="78"/>
  <c r="DD108" i="78"/>
  <c r="DD107" i="78"/>
  <c r="CS107" i="78"/>
  <c r="CQ108" i="78"/>
  <c r="CR108" i="78"/>
  <c r="CH108" i="78"/>
  <c r="CH107" i="78"/>
  <c r="BV108" i="78"/>
  <c r="BL108" i="78"/>
  <c r="BL107" i="78"/>
  <c r="BA108" i="78"/>
  <c r="BA107" i="78"/>
  <c r="AP108" i="78"/>
  <c r="AP109" i="78" s="1"/>
  <c r="AP107" i="78"/>
  <c r="AE107" i="78"/>
  <c r="T108" i="78"/>
  <c r="T109" i="78" s="1"/>
  <c r="U8" i="78" s="1"/>
  <c r="H108" i="78"/>
  <c r="AE109" i="78" l="1"/>
  <c r="AF8" i="78" s="1"/>
  <c r="AQ107" i="78"/>
  <c r="AQ8" i="78"/>
  <c r="BL109" i="78"/>
  <c r="BM8" i="78" s="1"/>
  <c r="DD109" i="78"/>
  <c r="DE8" i="78" s="1"/>
  <c r="DO109" i="78"/>
  <c r="DP12" i="78" s="1"/>
  <c r="CH109" i="78"/>
  <c r="CI18" i="78" s="1"/>
  <c r="U9" i="78"/>
  <c r="U10" i="78"/>
  <c r="U11" i="78"/>
  <c r="U12" i="78"/>
  <c r="U13" i="78"/>
  <c r="U14" i="78"/>
  <c r="U15" i="78"/>
  <c r="U16" i="78"/>
  <c r="U17" i="78"/>
  <c r="U18" i="78"/>
  <c r="U19" i="78"/>
  <c r="U20" i="78"/>
  <c r="U21" i="78"/>
  <c r="U22" i="78"/>
  <c r="U23" i="78"/>
  <c r="U24" i="78"/>
  <c r="U25" i="78"/>
  <c r="U26" i="78"/>
  <c r="U27" i="78"/>
  <c r="U28" i="78"/>
  <c r="U29" i="78"/>
  <c r="U30" i="78"/>
  <c r="U31" i="78"/>
  <c r="U32" i="78"/>
  <c r="U33" i="78"/>
  <c r="U34" i="78"/>
  <c r="U35" i="78"/>
  <c r="U36" i="78"/>
  <c r="U37" i="78"/>
  <c r="U38" i="78"/>
  <c r="U39" i="78"/>
  <c r="U40" i="78"/>
  <c r="U41" i="78"/>
  <c r="U42" i="78"/>
  <c r="U43" i="78"/>
  <c r="U44" i="78"/>
  <c r="U45" i="78"/>
  <c r="U46" i="78"/>
  <c r="U47" i="78"/>
  <c r="U48" i="78"/>
  <c r="U49" i="78"/>
  <c r="U50" i="78"/>
  <c r="U51" i="78"/>
  <c r="U52" i="78"/>
  <c r="U53" i="78"/>
  <c r="U54" i="78"/>
  <c r="U55" i="78"/>
  <c r="U56" i="78"/>
  <c r="U57" i="78"/>
  <c r="U58" i="78"/>
  <c r="U59" i="78"/>
  <c r="U60" i="78"/>
  <c r="U61" i="78"/>
  <c r="U62" i="78"/>
  <c r="U63" i="78"/>
  <c r="U64" i="78"/>
  <c r="U65" i="78"/>
  <c r="U66" i="78"/>
  <c r="U67" i="78"/>
  <c r="U68" i="78"/>
  <c r="U69" i="78"/>
  <c r="U70" i="78"/>
  <c r="U71" i="78"/>
  <c r="U72" i="78"/>
  <c r="U73" i="78"/>
  <c r="U74" i="78"/>
  <c r="U75" i="78"/>
  <c r="U76" i="78"/>
  <c r="U77" i="78"/>
  <c r="U78" i="78"/>
  <c r="U79" i="78"/>
  <c r="U80" i="78"/>
  <c r="U81" i="78"/>
  <c r="U82" i="78"/>
  <c r="U83" i="78"/>
  <c r="U84" i="78"/>
  <c r="U85" i="78"/>
  <c r="U86" i="78"/>
  <c r="U87" i="78"/>
  <c r="U88" i="78"/>
  <c r="U89" i="78"/>
  <c r="U90" i="78"/>
  <c r="U91" i="78"/>
  <c r="U92" i="78"/>
  <c r="U93" i="78"/>
  <c r="U94" i="78"/>
  <c r="U95" i="78"/>
  <c r="U96" i="78"/>
  <c r="U97" i="78"/>
  <c r="U98" i="78"/>
  <c r="U99" i="78"/>
  <c r="U100" i="78"/>
  <c r="U101" i="78"/>
  <c r="U102" i="78"/>
  <c r="U103" i="78"/>
  <c r="U104" i="78"/>
  <c r="U105" i="78"/>
  <c r="U106" i="78"/>
  <c r="U107" i="78"/>
  <c r="U108" i="78"/>
  <c r="EK108" i="78"/>
  <c r="EK109" i="78" s="1"/>
  <c r="EL8" i="78" s="1"/>
  <c r="DZ108" i="78"/>
  <c r="DZ109" i="78" s="1"/>
  <c r="EA8" i="78" s="1"/>
  <c r="DP62" i="78"/>
  <c r="DE23" i="78"/>
  <c r="DE39" i="78"/>
  <c r="CS108" i="78"/>
  <c r="CS109" i="78" s="1"/>
  <c r="CT8" i="78" s="1"/>
  <c r="BW108" i="78"/>
  <c r="BW109" i="78" s="1"/>
  <c r="BX8" i="78" s="1"/>
  <c r="BM14" i="78"/>
  <c r="BM22" i="78"/>
  <c r="BM62" i="78"/>
  <c r="BM73" i="78"/>
  <c r="BM75" i="78"/>
  <c r="BM78" i="78"/>
  <c r="BM86" i="78"/>
  <c r="BM89" i="78"/>
  <c r="BM99" i="78"/>
  <c r="BM105" i="78"/>
  <c r="BM106" i="78"/>
  <c r="BM107" i="78"/>
  <c r="BA109" i="78"/>
  <c r="BB8" i="78" s="1"/>
  <c r="AQ9" i="78"/>
  <c r="AQ10" i="78"/>
  <c r="AQ11" i="78"/>
  <c r="AQ12" i="78"/>
  <c r="AQ13" i="78"/>
  <c r="AQ14" i="78"/>
  <c r="AQ15" i="78"/>
  <c r="AQ16" i="78"/>
  <c r="AQ17" i="78"/>
  <c r="AQ18" i="78"/>
  <c r="AQ19" i="78"/>
  <c r="AQ20" i="78"/>
  <c r="AQ21" i="78"/>
  <c r="AQ22" i="78"/>
  <c r="AQ23" i="78"/>
  <c r="AQ24" i="78"/>
  <c r="AQ25" i="78"/>
  <c r="AQ26" i="78"/>
  <c r="AQ27" i="78"/>
  <c r="AQ28" i="78"/>
  <c r="AQ29" i="78"/>
  <c r="AQ30" i="78"/>
  <c r="AQ31" i="78"/>
  <c r="AQ32" i="78"/>
  <c r="AQ33" i="78"/>
  <c r="AQ34" i="78"/>
  <c r="AQ35" i="78"/>
  <c r="AQ36" i="78"/>
  <c r="AQ37" i="78"/>
  <c r="AQ38" i="78"/>
  <c r="AQ39" i="78"/>
  <c r="AQ40" i="78"/>
  <c r="AQ41" i="78"/>
  <c r="AQ42" i="78"/>
  <c r="AQ43" i="78"/>
  <c r="AQ44" i="78"/>
  <c r="AQ45" i="78"/>
  <c r="AQ46" i="78"/>
  <c r="AQ47" i="78"/>
  <c r="AQ48" i="78"/>
  <c r="AQ49" i="78"/>
  <c r="AQ50" i="78"/>
  <c r="AQ51" i="78"/>
  <c r="AQ52" i="78"/>
  <c r="AQ53" i="78"/>
  <c r="AQ54" i="78"/>
  <c r="AQ55" i="78"/>
  <c r="AQ56" i="78"/>
  <c r="AQ57" i="78"/>
  <c r="AQ58" i="78"/>
  <c r="AQ59" i="78"/>
  <c r="AQ60" i="78"/>
  <c r="AQ61" i="78"/>
  <c r="AQ62" i="78"/>
  <c r="AQ63" i="78"/>
  <c r="AQ64" i="78"/>
  <c r="AQ65" i="78"/>
  <c r="AQ66" i="78"/>
  <c r="AQ67" i="78"/>
  <c r="AQ68" i="78"/>
  <c r="AQ69" i="78"/>
  <c r="AQ70" i="78"/>
  <c r="AQ71" i="78"/>
  <c r="AQ72" i="78"/>
  <c r="AQ73" i="78"/>
  <c r="AQ74" i="78"/>
  <c r="AQ75" i="78"/>
  <c r="AQ76" i="78"/>
  <c r="AQ77" i="78"/>
  <c r="AQ78" i="78"/>
  <c r="AQ79" i="78"/>
  <c r="AQ80" i="78"/>
  <c r="AQ81" i="78"/>
  <c r="AQ82" i="78"/>
  <c r="AQ83" i="78"/>
  <c r="AQ84" i="78"/>
  <c r="AQ85" i="78"/>
  <c r="AQ86" i="78"/>
  <c r="AQ87" i="78"/>
  <c r="AQ88" i="78"/>
  <c r="AQ89" i="78"/>
  <c r="AQ90" i="78"/>
  <c r="AQ91" i="78"/>
  <c r="AQ92" i="78"/>
  <c r="AQ93" i="78"/>
  <c r="AQ94" i="78"/>
  <c r="AQ95" i="78"/>
  <c r="AQ96" i="78"/>
  <c r="AQ97" i="78"/>
  <c r="AQ98" i="78"/>
  <c r="AQ99" i="78"/>
  <c r="AQ100" i="78"/>
  <c r="AQ101" i="78"/>
  <c r="AQ102" i="78"/>
  <c r="AQ103" i="78"/>
  <c r="AQ104" i="78"/>
  <c r="AQ105" i="78"/>
  <c r="AQ106" i="78"/>
  <c r="AQ108" i="78"/>
  <c r="AF9" i="78"/>
  <c r="AF10" i="78"/>
  <c r="AF11" i="78"/>
  <c r="AF12" i="78"/>
  <c r="AF13" i="78"/>
  <c r="AF14" i="78"/>
  <c r="AF15" i="78"/>
  <c r="AF16" i="78"/>
  <c r="AF17" i="78"/>
  <c r="AF18" i="78"/>
  <c r="AF19" i="78"/>
  <c r="AF20" i="78"/>
  <c r="AF21" i="78"/>
  <c r="AF22" i="78"/>
  <c r="AF23" i="78"/>
  <c r="AF24" i="78"/>
  <c r="AF25" i="78"/>
  <c r="AF26" i="78"/>
  <c r="AF27" i="78"/>
  <c r="AF28" i="78"/>
  <c r="AF29" i="78"/>
  <c r="AF30" i="78"/>
  <c r="AF31" i="78"/>
  <c r="AF32" i="78"/>
  <c r="AF33" i="78"/>
  <c r="AF34" i="78"/>
  <c r="AF35" i="78"/>
  <c r="AF36" i="78"/>
  <c r="AF37" i="78"/>
  <c r="AF38" i="78"/>
  <c r="AF39" i="78"/>
  <c r="AF40" i="78"/>
  <c r="AF41" i="78"/>
  <c r="AF42" i="78"/>
  <c r="AF43" i="78"/>
  <c r="AF44" i="78"/>
  <c r="AF45" i="78"/>
  <c r="AF46" i="78"/>
  <c r="AF47" i="78"/>
  <c r="AF48" i="78"/>
  <c r="AF49" i="78"/>
  <c r="AF50" i="78"/>
  <c r="AF51" i="78"/>
  <c r="AF52" i="78"/>
  <c r="AF53" i="78"/>
  <c r="AF54" i="78"/>
  <c r="AF55" i="78"/>
  <c r="AF56" i="78"/>
  <c r="AF57" i="78"/>
  <c r="AF58" i="78"/>
  <c r="AF59" i="78"/>
  <c r="AF60" i="78"/>
  <c r="AF61" i="78"/>
  <c r="AF62" i="78"/>
  <c r="AF63" i="78"/>
  <c r="AF64" i="78"/>
  <c r="AF65" i="78"/>
  <c r="AF66" i="78"/>
  <c r="AF67" i="78"/>
  <c r="AF68" i="78"/>
  <c r="AF69" i="78"/>
  <c r="AF70" i="78"/>
  <c r="AF71" i="78"/>
  <c r="AF72" i="78"/>
  <c r="AF73" i="78"/>
  <c r="AF74" i="78"/>
  <c r="AF75" i="78"/>
  <c r="AF76" i="78"/>
  <c r="AF77" i="78"/>
  <c r="AF78" i="78"/>
  <c r="AF79" i="78"/>
  <c r="AF80" i="78"/>
  <c r="AF81" i="78"/>
  <c r="AF82" i="78"/>
  <c r="AF83" i="78"/>
  <c r="AF84" i="78"/>
  <c r="AF85" i="78"/>
  <c r="AF86" i="78"/>
  <c r="AF87" i="78"/>
  <c r="AF88" i="78"/>
  <c r="AF89" i="78"/>
  <c r="AF90" i="78"/>
  <c r="AF91" i="78"/>
  <c r="AF92" i="78"/>
  <c r="AF93" i="78"/>
  <c r="AF94" i="78"/>
  <c r="AF95" i="78"/>
  <c r="AF96" i="78"/>
  <c r="AF97" i="78"/>
  <c r="AF98" i="78"/>
  <c r="AF99" i="78"/>
  <c r="AF100" i="78"/>
  <c r="AF101" i="78"/>
  <c r="AF102" i="78"/>
  <c r="AF103" i="78"/>
  <c r="AF104" i="78"/>
  <c r="AF105" i="78"/>
  <c r="AF106" i="78"/>
  <c r="AF108" i="78"/>
  <c r="AF107" i="78"/>
  <c r="I108" i="78"/>
  <c r="I109" i="78" s="1"/>
  <c r="CI100" i="78" l="1"/>
  <c r="CI98" i="78"/>
  <c r="BM97" i="78"/>
  <c r="BM54" i="78"/>
  <c r="DE104" i="78"/>
  <c r="DP9" i="78"/>
  <c r="BM94" i="78"/>
  <c r="BM30" i="78"/>
  <c r="DE55" i="78"/>
  <c r="DP94" i="78"/>
  <c r="DP77" i="78"/>
  <c r="DP30" i="78"/>
  <c r="DP76" i="78"/>
  <c r="DP25" i="78"/>
  <c r="DP105" i="78"/>
  <c r="DP73" i="78"/>
  <c r="DP14" i="78"/>
  <c r="DP93" i="78"/>
  <c r="DP60" i="78"/>
  <c r="DP92" i="78"/>
  <c r="DP57" i="78"/>
  <c r="DP89" i="78"/>
  <c r="DP46" i="78"/>
  <c r="DP78" i="78"/>
  <c r="DP41" i="78"/>
  <c r="DP61" i="78"/>
  <c r="DP45" i="78"/>
  <c r="DP29" i="78"/>
  <c r="DP13" i="78"/>
  <c r="DP44" i="78"/>
  <c r="DP28" i="78"/>
  <c r="DP107" i="78"/>
  <c r="DP8" i="78"/>
  <c r="DP102" i="78"/>
  <c r="DP86" i="78"/>
  <c r="DP70" i="78"/>
  <c r="DP54" i="78"/>
  <c r="DP38" i="78"/>
  <c r="DP22" i="78"/>
  <c r="DP101" i="78"/>
  <c r="DP85" i="78"/>
  <c r="DP69" i="78"/>
  <c r="DP53" i="78"/>
  <c r="DP37" i="78"/>
  <c r="DP21" i="78"/>
  <c r="DP100" i="78"/>
  <c r="DP84" i="78"/>
  <c r="DP68" i="78"/>
  <c r="DP52" i="78"/>
  <c r="DP36" i="78"/>
  <c r="DP20" i="78"/>
  <c r="DP97" i="78"/>
  <c r="DP81" i="78"/>
  <c r="DP65" i="78"/>
  <c r="DP49" i="78"/>
  <c r="DP33" i="78"/>
  <c r="DP17" i="78"/>
  <c r="DE95" i="78"/>
  <c r="DE83" i="78"/>
  <c r="DE71" i="78"/>
  <c r="DE99" i="78"/>
  <c r="DE90" i="78"/>
  <c r="DE79" i="78"/>
  <c r="DE63" i="78"/>
  <c r="DE47" i="78"/>
  <c r="DE31" i="78"/>
  <c r="DE15" i="78"/>
  <c r="DE107" i="78"/>
  <c r="DE98" i="78"/>
  <c r="DE89" i="78"/>
  <c r="DE75" i="78"/>
  <c r="DE59" i="78"/>
  <c r="DE43" i="78"/>
  <c r="DE27" i="78"/>
  <c r="DE11" i="78"/>
  <c r="DE106" i="78"/>
  <c r="DE97" i="78"/>
  <c r="DE88" i="78"/>
  <c r="DE74" i="78"/>
  <c r="DE58" i="78"/>
  <c r="DE42" i="78"/>
  <c r="DE26" i="78"/>
  <c r="DE9" i="78"/>
  <c r="DE105" i="78"/>
  <c r="DE96" i="78"/>
  <c r="DE87" i="78"/>
  <c r="DE73" i="78"/>
  <c r="DE57" i="78"/>
  <c r="DE41" i="78"/>
  <c r="DE25" i="78"/>
  <c r="DE103" i="78"/>
  <c r="DE94" i="78"/>
  <c r="DE82" i="78"/>
  <c r="DE67" i="78"/>
  <c r="DE51" i="78"/>
  <c r="DE35" i="78"/>
  <c r="DE19" i="78"/>
  <c r="DE102" i="78"/>
  <c r="DE93" i="78"/>
  <c r="DE81" i="78"/>
  <c r="DE66" i="78"/>
  <c r="DE50" i="78"/>
  <c r="DE34" i="78"/>
  <c r="DE18" i="78"/>
  <c r="DE101" i="78"/>
  <c r="DE91" i="78"/>
  <c r="DE80" i="78"/>
  <c r="DE65" i="78"/>
  <c r="DE49" i="78"/>
  <c r="DE33" i="78"/>
  <c r="DE17" i="78"/>
  <c r="DE10" i="78"/>
  <c r="DE72" i="78"/>
  <c r="DE64" i="78"/>
  <c r="DE56" i="78"/>
  <c r="DE48" i="78"/>
  <c r="DE40" i="78"/>
  <c r="DE32" i="78"/>
  <c r="DE24" i="78"/>
  <c r="DE16" i="78"/>
  <c r="DE86" i="78"/>
  <c r="DE78" i="78"/>
  <c r="DE70" i="78"/>
  <c r="DE62" i="78"/>
  <c r="DE54" i="78"/>
  <c r="DE46" i="78"/>
  <c r="DE38" i="78"/>
  <c r="DE30" i="78"/>
  <c r="DE22" i="78"/>
  <c r="DE14" i="78"/>
  <c r="DE85" i="78"/>
  <c r="DE77" i="78"/>
  <c r="DE69" i="78"/>
  <c r="DE61" i="78"/>
  <c r="DE53" i="78"/>
  <c r="DE45" i="78"/>
  <c r="DE37" i="78"/>
  <c r="DE29" i="78"/>
  <c r="DE21" i="78"/>
  <c r="DE13" i="78"/>
  <c r="DE108" i="78"/>
  <c r="DE100" i="78"/>
  <c r="DE92" i="78"/>
  <c r="DE84" i="78"/>
  <c r="DE76" i="78"/>
  <c r="DE68" i="78"/>
  <c r="DE60" i="78"/>
  <c r="DE52" i="78"/>
  <c r="DE44" i="78"/>
  <c r="DE36" i="78"/>
  <c r="DE28" i="78"/>
  <c r="DE20" i="78"/>
  <c r="DE12" i="78"/>
  <c r="CI52" i="78"/>
  <c r="CI46" i="78"/>
  <c r="CI36" i="78"/>
  <c r="CI94" i="78"/>
  <c r="CI30" i="78"/>
  <c r="CI84" i="78"/>
  <c r="CI20" i="78"/>
  <c r="CI78" i="78"/>
  <c r="CI14" i="78"/>
  <c r="CI68" i="78"/>
  <c r="CI62" i="78"/>
  <c r="CI82" i="78"/>
  <c r="CI66" i="78"/>
  <c r="CI50" i="78"/>
  <c r="CI34" i="78"/>
  <c r="CI15" i="78"/>
  <c r="CI8" i="78"/>
  <c r="CI93" i="78"/>
  <c r="CI77" i="78"/>
  <c r="CI61" i="78"/>
  <c r="CI45" i="78"/>
  <c r="CI29" i="78"/>
  <c r="CI13" i="78"/>
  <c r="CI108" i="78"/>
  <c r="CI92" i="78"/>
  <c r="CI76" i="78"/>
  <c r="CI60" i="78"/>
  <c r="CI44" i="78"/>
  <c r="CI28" i="78"/>
  <c r="CI12" i="78"/>
  <c r="CI106" i="78"/>
  <c r="CI90" i="78"/>
  <c r="CI74" i="78"/>
  <c r="CI58" i="78"/>
  <c r="CI42" i="78"/>
  <c r="CI26" i="78"/>
  <c r="CI10" i="78"/>
  <c r="CI102" i="78"/>
  <c r="CI86" i="78"/>
  <c r="CI70" i="78"/>
  <c r="CI54" i="78"/>
  <c r="CI38" i="78"/>
  <c r="CI22" i="78"/>
  <c r="CI101" i="78"/>
  <c r="CI85" i="78"/>
  <c r="CI69" i="78"/>
  <c r="CI53" i="78"/>
  <c r="CI37" i="78"/>
  <c r="CI21" i="78"/>
  <c r="BM91" i="78"/>
  <c r="BM70" i="78"/>
  <c r="BM83" i="78"/>
  <c r="BM46" i="78"/>
  <c r="BM102" i="78"/>
  <c r="BM81" i="78"/>
  <c r="BM38" i="78"/>
  <c r="BM67" i="78"/>
  <c r="BM59" i="78"/>
  <c r="BM51" i="78"/>
  <c r="BM43" i="78"/>
  <c r="BM35" i="78"/>
  <c r="BM27" i="78"/>
  <c r="BM19" i="78"/>
  <c r="BM11" i="78"/>
  <c r="BM98" i="78"/>
  <c r="BM90" i="78"/>
  <c r="BM82" i="78"/>
  <c r="BM74" i="78"/>
  <c r="BM66" i="78"/>
  <c r="BM58" i="78"/>
  <c r="BM50" i="78"/>
  <c r="BM42" i="78"/>
  <c r="BM34" i="78"/>
  <c r="BM26" i="78"/>
  <c r="BM18" i="78"/>
  <c r="BM10" i="78"/>
  <c r="BM65" i="78"/>
  <c r="BM57" i="78"/>
  <c r="BM49" i="78"/>
  <c r="BM41" i="78"/>
  <c r="BM33" i="78"/>
  <c r="BM25" i="78"/>
  <c r="BM17" i="78"/>
  <c r="BM9" i="78"/>
  <c r="BM104" i="78"/>
  <c r="BM96" i="78"/>
  <c r="BM88" i="78"/>
  <c r="BM80" i="78"/>
  <c r="BM72" i="78"/>
  <c r="BM64" i="78"/>
  <c r="BM56" i="78"/>
  <c r="BM48" i="78"/>
  <c r="BM40" i="78"/>
  <c r="BM32" i="78"/>
  <c r="BM24" i="78"/>
  <c r="BM16" i="78"/>
  <c r="BM103" i="78"/>
  <c r="BM95" i="78"/>
  <c r="BM87" i="78"/>
  <c r="BM79" i="78"/>
  <c r="BM71" i="78"/>
  <c r="BM63" i="78"/>
  <c r="BM55" i="78"/>
  <c r="BM47" i="78"/>
  <c r="BM39" i="78"/>
  <c r="BM31" i="78"/>
  <c r="BM23" i="78"/>
  <c r="BM15" i="78"/>
  <c r="BM101" i="78"/>
  <c r="BM93" i="78"/>
  <c r="BM85" i="78"/>
  <c r="BM77" i="78"/>
  <c r="BM69" i="78"/>
  <c r="BM61" i="78"/>
  <c r="BM53" i="78"/>
  <c r="BM45" i="78"/>
  <c r="BM37" i="78"/>
  <c r="BM29" i="78"/>
  <c r="BM21" i="78"/>
  <c r="BM13" i="78"/>
  <c r="BM108" i="78"/>
  <c r="BM100" i="78"/>
  <c r="BM92" i="78"/>
  <c r="BM84" i="78"/>
  <c r="BM76" i="78"/>
  <c r="BM68" i="78"/>
  <c r="BM60" i="78"/>
  <c r="BM52" i="78"/>
  <c r="BM44" i="78"/>
  <c r="BM36" i="78"/>
  <c r="BM28" i="78"/>
  <c r="BM20" i="78"/>
  <c r="BM12" i="78"/>
  <c r="DP108" i="78"/>
  <c r="DP99" i="78"/>
  <c r="DP91" i="78"/>
  <c r="DP83" i="78"/>
  <c r="DP75" i="78"/>
  <c r="DP67" i="78"/>
  <c r="DP59" i="78"/>
  <c r="DP51" i="78"/>
  <c r="DP43" i="78"/>
  <c r="DP35" i="78"/>
  <c r="DP27" i="78"/>
  <c r="DP19" i="78"/>
  <c r="DP11" i="78"/>
  <c r="DP106" i="78"/>
  <c r="DP98" i="78"/>
  <c r="DP90" i="78"/>
  <c r="DP82" i="78"/>
  <c r="DP74" i="78"/>
  <c r="DP66" i="78"/>
  <c r="DP58" i="78"/>
  <c r="DP50" i="78"/>
  <c r="DP42" i="78"/>
  <c r="DP34" i="78"/>
  <c r="DP26" i="78"/>
  <c r="DP18" i="78"/>
  <c r="DP10" i="78"/>
  <c r="DP104" i="78"/>
  <c r="DP96" i="78"/>
  <c r="DP88" i="78"/>
  <c r="DP80" i="78"/>
  <c r="DP72" i="78"/>
  <c r="DP64" i="78"/>
  <c r="DP56" i="78"/>
  <c r="DP48" i="78"/>
  <c r="DP40" i="78"/>
  <c r="DP32" i="78"/>
  <c r="DP24" i="78"/>
  <c r="DP16" i="78"/>
  <c r="DP103" i="78"/>
  <c r="DP95" i="78"/>
  <c r="DP87" i="78"/>
  <c r="DP79" i="78"/>
  <c r="DP71" i="78"/>
  <c r="DP63" i="78"/>
  <c r="DP55" i="78"/>
  <c r="DP47" i="78"/>
  <c r="DP39" i="78"/>
  <c r="DP31" i="78"/>
  <c r="DP23" i="78"/>
  <c r="DP15" i="78"/>
  <c r="CI107" i="78"/>
  <c r="CI99" i="78"/>
  <c r="CI91" i="78"/>
  <c r="CI83" i="78"/>
  <c r="CI75" i="78"/>
  <c r="CI67" i="78"/>
  <c r="CI59" i="78"/>
  <c r="CI51" i="78"/>
  <c r="CI43" i="78"/>
  <c r="CI35" i="78"/>
  <c r="CI27" i="78"/>
  <c r="CI19" i="78"/>
  <c r="CI11" i="78"/>
  <c r="CI105" i="78"/>
  <c r="CI97" i="78"/>
  <c r="CI89" i="78"/>
  <c r="CI81" i="78"/>
  <c r="CI73" i="78"/>
  <c r="CI65" i="78"/>
  <c r="CI57" i="78"/>
  <c r="CI49" i="78"/>
  <c r="CI41" i="78"/>
  <c r="CI33" i="78"/>
  <c r="CI25" i="78"/>
  <c r="CI17" i="78"/>
  <c r="CI9" i="78"/>
  <c r="CI104" i="78"/>
  <c r="CI96" i="78"/>
  <c r="CI88" i="78"/>
  <c r="CI80" i="78"/>
  <c r="CI72" i="78"/>
  <c r="CI64" i="78"/>
  <c r="CI56" i="78"/>
  <c r="CI48" i="78"/>
  <c r="CI40" i="78"/>
  <c r="CI32" i="78"/>
  <c r="CI24" i="78"/>
  <c r="CI16" i="78"/>
  <c r="CI103" i="78"/>
  <c r="CI95" i="78"/>
  <c r="CI87" i="78"/>
  <c r="CI79" i="78"/>
  <c r="CI71" i="78"/>
  <c r="CI63" i="78"/>
  <c r="CI55" i="78"/>
  <c r="CI47" i="78"/>
  <c r="CI39" i="78"/>
  <c r="CI31" i="78"/>
  <c r="CI23" i="78"/>
  <c r="EL9" i="78"/>
  <c r="EL11" i="78"/>
  <c r="EL10" i="78"/>
  <c r="EL12" i="78"/>
  <c r="EL13" i="78"/>
  <c r="EL14" i="78"/>
  <c r="EL15" i="78"/>
  <c r="EL17" i="78"/>
  <c r="EL16" i="78"/>
  <c r="EL18" i="78"/>
  <c r="EL19" i="78"/>
  <c r="EL20" i="78"/>
  <c r="EL21" i="78"/>
  <c r="EL22" i="78"/>
  <c r="EL24" i="78"/>
  <c r="EL23" i="78"/>
  <c r="EL25" i="78"/>
  <c r="EL26" i="78"/>
  <c r="EL27" i="78"/>
  <c r="EL28" i="78"/>
  <c r="EL29" i="78"/>
  <c r="EL31" i="78"/>
  <c r="EL30" i="78"/>
  <c r="EL33" i="78"/>
  <c r="EL32" i="78"/>
  <c r="EL34" i="78"/>
  <c r="EL35" i="78"/>
  <c r="EL36" i="78"/>
  <c r="EL37" i="78"/>
  <c r="EL38" i="78"/>
  <c r="EL39" i="78"/>
  <c r="EL40" i="78"/>
  <c r="EL41" i="78"/>
  <c r="EL42" i="78"/>
  <c r="EL44" i="78"/>
  <c r="EL43" i="78"/>
  <c r="EL45" i="78"/>
  <c r="EL47" i="78"/>
  <c r="EL46" i="78"/>
  <c r="EL48" i="78"/>
  <c r="EL50" i="78"/>
  <c r="EL49" i="78"/>
  <c r="EL51" i="78"/>
  <c r="EL52" i="78"/>
  <c r="EL53" i="78"/>
  <c r="EL54" i="78"/>
  <c r="EL55" i="78"/>
  <c r="EL56" i="78"/>
  <c r="EL57" i="78"/>
  <c r="EL58" i="78"/>
  <c r="EL59" i="78"/>
  <c r="EL61" i="78"/>
  <c r="EL60" i="78"/>
  <c r="EL63" i="78"/>
  <c r="EL62" i="78"/>
  <c r="EL64" i="78"/>
  <c r="EL65" i="78"/>
  <c r="EL66" i="78"/>
  <c r="EL67" i="78"/>
  <c r="EL68" i="78"/>
  <c r="EL69" i="78"/>
  <c r="EL71" i="78"/>
  <c r="EL70" i="78"/>
  <c r="EL72" i="78"/>
  <c r="EL73" i="78"/>
  <c r="EL74" i="78"/>
  <c r="EL75" i="78"/>
  <c r="EL76" i="78"/>
  <c r="EL78" i="78"/>
  <c r="EL77" i="78"/>
  <c r="EL79" i="78"/>
  <c r="EL80" i="78"/>
  <c r="EL81" i="78"/>
  <c r="EL82" i="78"/>
  <c r="EL83" i="78"/>
  <c r="EL84" i="78"/>
  <c r="EL85" i="78"/>
  <c r="EL86" i="78"/>
  <c r="EL87" i="78"/>
  <c r="EL88" i="78"/>
  <c r="EL89" i="78"/>
  <c r="EL90" i="78"/>
  <c r="EL91" i="78"/>
  <c r="EL92" i="78"/>
  <c r="EL93" i="78"/>
  <c r="EL95" i="78"/>
  <c r="EL94" i="78"/>
  <c r="EL96" i="78"/>
  <c r="EL97" i="78"/>
  <c r="EL98" i="78"/>
  <c r="EL99" i="78"/>
  <c r="EL100" i="78"/>
  <c r="EL101" i="78"/>
  <c r="EL102" i="78"/>
  <c r="EL103" i="78"/>
  <c r="EL104" i="78"/>
  <c r="EL105" i="78"/>
  <c r="EL107" i="78"/>
  <c r="EL106" i="78"/>
  <c r="EL108" i="78"/>
  <c r="EA9" i="78"/>
  <c r="EA10" i="78"/>
  <c r="EA11" i="78"/>
  <c r="EA12" i="78"/>
  <c r="EA13" i="78"/>
  <c r="EA14" i="78"/>
  <c r="EA15" i="78"/>
  <c r="EA16" i="78"/>
  <c r="EA17" i="78"/>
  <c r="EA18" i="78"/>
  <c r="EA19" i="78"/>
  <c r="EA20" i="78"/>
  <c r="EA21" i="78"/>
  <c r="EA22" i="78"/>
  <c r="EA23" i="78"/>
  <c r="EA24" i="78"/>
  <c r="EA25" i="78"/>
  <c r="EA26" i="78"/>
  <c r="EA27" i="78"/>
  <c r="EA28" i="78"/>
  <c r="EA29" i="78"/>
  <c r="EA30" i="78"/>
  <c r="EA31" i="78"/>
  <c r="EA32" i="78"/>
  <c r="EA33" i="78"/>
  <c r="EA34" i="78"/>
  <c r="EA35" i="78"/>
  <c r="EA36" i="78"/>
  <c r="EA37" i="78"/>
  <c r="EA38" i="78"/>
  <c r="EA39" i="78"/>
  <c r="EA40" i="78"/>
  <c r="EA41" i="78"/>
  <c r="EA42" i="78"/>
  <c r="EA43" i="78"/>
  <c r="EA44" i="78"/>
  <c r="EA45" i="78"/>
  <c r="EA46" i="78"/>
  <c r="EA47" i="78"/>
  <c r="EA48" i="78"/>
  <c r="EA49" i="78"/>
  <c r="EA50" i="78"/>
  <c r="EA51" i="78"/>
  <c r="EA52" i="78"/>
  <c r="EA53" i="78"/>
  <c r="EA54" i="78"/>
  <c r="EA55" i="78"/>
  <c r="EA56" i="78"/>
  <c r="EA57" i="78"/>
  <c r="EA58" i="78"/>
  <c r="EA59" i="78"/>
  <c r="EA60" i="78"/>
  <c r="EA61" i="78"/>
  <c r="EA62" i="78"/>
  <c r="EA63" i="78"/>
  <c r="EA64" i="78"/>
  <c r="EA65" i="78"/>
  <c r="EA66" i="78"/>
  <c r="EA67" i="78"/>
  <c r="EA68" i="78"/>
  <c r="EA69" i="78"/>
  <c r="EA70" i="78"/>
  <c r="EA71" i="78"/>
  <c r="EA72" i="78"/>
  <c r="EA73" i="78"/>
  <c r="EA74" i="78"/>
  <c r="EA75" i="78"/>
  <c r="EA76" i="78"/>
  <c r="EA77" i="78"/>
  <c r="EA78" i="78"/>
  <c r="EA79" i="78"/>
  <c r="EA80" i="78"/>
  <c r="EA81" i="78"/>
  <c r="EA82" i="78"/>
  <c r="EA83" i="78"/>
  <c r="EA84" i="78"/>
  <c r="EA85" i="78"/>
  <c r="EA86" i="78"/>
  <c r="EA87" i="78"/>
  <c r="EA88" i="78"/>
  <c r="EA89" i="78"/>
  <c r="EA90" i="78"/>
  <c r="EA91" i="78"/>
  <c r="EA92" i="78"/>
  <c r="EA93" i="78"/>
  <c r="EA94" i="78"/>
  <c r="EA95" i="78"/>
  <c r="EA96" i="78"/>
  <c r="EA97" i="78"/>
  <c r="EA98" i="78"/>
  <c r="EA99" i="78"/>
  <c r="EA100" i="78"/>
  <c r="EA101" i="78"/>
  <c r="EA102" i="78"/>
  <c r="EA103" i="78"/>
  <c r="EA104" i="78"/>
  <c r="EA105" i="78"/>
  <c r="EA106" i="78"/>
  <c r="EA107" i="78"/>
  <c r="EA108" i="78"/>
  <c r="CT9" i="78"/>
  <c r="CT10" i="78"/>
  <c r="CT11" i="78"/>
  <c r="CT12" i="78"/>
  <c r="CT13" i="78"/>
  <c r="CT14" i="78"/>
  <c r="CT15" i="78"/>
  <c r="CT16" i="78"/>
  <c r="CT17" i="78"/>
  <c r="CT18" i="78"/>
  <c r="CT19" i="78"/>
  <c r="CT20" i="78"/>
  <c r="CT21" i="78"/>
  <c r="CT22" i="78"/>
  <c r="CT23" i="78"/>
  <c r="CT24" i="78"/>
  <c r="CT25" i="78"/>
  <c r="CT26" i="78"/>
  <c r="CT27" i="78"/>
  <c r="CT28" i="78"/>
  <c r="CT29" i="78"/>
  <c r="CT30" i="78"/>
  <c r="CT31" i="78"/>
  <c r="CT32" i="78"/>
  <c r="CT33" i="78"/>
  <c r="CT34" i="78"/>
  <c r="CT35" i="78"/>
  <c r="CT36" i="78"/>
  <c r="CT37" i="78"/>
  <c r="CT38" i="78"/>
  <c r="CT39" i="78"/>
  <c r="CT40" i="78"/>
  <c r="CT41" i="78"/>
  <c r="CT42" i="78"/>
  <c r="CT43" i="78"/>
  <c r="CT44" i="78"/>
  <c r="CT45" i="78"/>
  <c r="CT46" i="78"/>
  <c r="CT47" i="78"/>
  <c r="CT48" i="78"/>
  <c r="CT49" i="78"/>
  <c r="CT50" i="78"/>
  <c r="CT51" i="78"/>
  <c r="CT52" i="78"/>
  <c r="CT53" i="78"/>
  <c r="CT54" i="78"/>
  <c r="CT55" i="78"/>
  <c r="CT56" i="78"/>
  <c r="CT57" i="78"/>
  <c r="CT58" i="78"/>
  <c r="CT59" i="78"/>
  <c r="CT60" i="78"/>
  <c r="CT61" i="78"/>
  <c r="CT62" i="78"/>
  <c r="CT63" i="78"/>
  <c r="CT64" i="78"/>
  <c r="CT65" i="78"/>
  <c r="CT66" i="78"/>
  <c r="CT67" i="78"/>
  <c r="CT68" i="78"/>
  <c r="CT69" i="78"/>
  <c r="CT70" i="78"/>
  <c r="CT71" i="78"/>
  <c r="CT72" i="78"/>
  <c r="CT73" i="78"/>
  <c r="CT74" i="78"/>
  <c r="CT75" i="78"/>
  <c r="CT76" i="78"/>
  <c r="CT77" i="78"/>
  <c r="CT78" i="78"/>
  <c r="CT79" i="78"/>
  <c r="CT80" i="78"/>
  <c r="CT81" i="78"/>
  <c r="CT82" i="78"/>
  <c r="CT83" i="78"/>
  <c r="CT84" i="78"/>
  <c r="CT85" i="78"/>
  <c r="CT86" i="78"/>
  <c r="CT87" i="78"/>
  <c r="CT88" i="78"/>
  <c r="CT89" i="78"/>
  <c r="CT90" i="78"/>
  <c r="CT91" i="78"/>
  <c r="CT92" i="78"/>
  <c r="CT93" i="78"/>
  <c r="CT94" i="78"/>
  <c r="CT95" i="78"/>
  <c r="CT96" i="78"/>
  <c r="CT97" i="78"/>
  <c r="CT98" i="78"/>
  <c r="CT99" i="78"/>
  <c r="CT100" i="78"/>
  <c r="CT101" i="78"/>
  <c r="CT102" i="78"/>
  <c r="CT103" i="78"/>
  <c r="CT104" i="78"/>
  <c r="CT105" i="78"/>
  <c r="CT106" i="78"/>
  <c r="CT107" i="78"/>
  <c r="CT108" i="78"/>
  <c r="BX9" i="78"/>
  <c r="BX10" i="78"/>
  <c r="BX11" i="78"/>
  <c r="BX12" i="78"/>
  <c r="BX13" i="78"/>
  <c r="BX15" i="78"/>
  <c r="BX14" i="78"/>
  <c r="BX16" i="78"/>
  <c r="BX17" i="78"/>
  <c r="BX18" i="78"/>
  <c r="BX19" i="78"/>
  <c r="BX21" i="78"/>
  <c r="BX20" i="78"/>
  <c r="BX22" i="78"/>
  <c r="BX23" i="78"/>
  <c r="BX24" i="78"/>
  <c r="BX25" i="78"/>
  <c r="BX26" i="78"/>
  <c r="BX27" i="78"/>
  <c r="BX28" i="78"/>
  <c r="BX29" i="78"/>
  <c r="BX30" i="78"/>
  <c r="BX31" i="78"/>
  <c r="BX32" i="78"/>
  <c r="BX33" i="78"/>
  <c r="BX34" i="78"/>
  <c r="BX35" i="78"/>
  <c r="BX37" i="78"/>
  <c r="BX36" i="78"/>
  <c r="BX38" i="78"/>
  <c r="BX39" i="78"/>
  <c r="BX40" i="78"/>
  <c r="BX41" i="78"/>
  <c r="BX42" i="78"/>
  <c r="BX43" i="78"/>
  <c r="BX44" i="78"/>
  <c r="BX45" i="78"/>
  <c r="BX46" i="78"/>
  <c r="BX48" i="78"/>
  <c r="BX47" i="78"/>
  <c r="BX49" i="78"/>
  <c r="BX50" i="78"/>
  <c r="BX51" i="78"/>
  <c r="BX52" i="78"/>
  <c r="BX53" i="78"/>
  <c r="BX54" i="78"/>
  <c r="BX55" i="78"/>
  <c r="BX56" i="78"/>
  <c r="BX57" i="78"/>
  <c r="BX58" i="78"/>
  <c r="BX59" i="78"/>
  <c r="BX61" i="78"/>
  <c r="BX60" i="78"/>
  <c r="BX62" i="78"/>
  <c r="BX63" i="78"/>
  <c r="BX65" i="78"/>
  <c r="BX64" i="78"/>
  <c r="BX66" i="78"/>
  <c r="BX67" i="78"/>
  <c r="BX68" i="78"/>
  <c r="BX69" i="78"/>
  <c r="BX70" i="78"/>
  <c r="BX72" i="78"/>
  <c r="BX71" i="78"/>
  <c r="BX73" i="78"/>
  <c r="BX75" i="78"/>
  <c r="BX74" i="78"/>
  <c r="BX76" i="78"/>
  <c r="BX77" i="78"/>
  <c r="BX78" i="78"/>
  <c r="BX79" i="78"/>
  <c r="BX80" i="78"/>
  <c r="BX81" i="78"/>
  <c r="BX82" i="78"/>
  <c r="BX83" i="78"/>
  <c r="BX84" i="78"/>
  <c r="BX85" i="78"/>
  <c r="BX86" i="78"/>
  <c r="BX87" i="78"/>
  <c r="BX88" i="78"/>
  <c r="BX89" i="78"/>
  <c r="BX90" i="78"/>
  <c r="BX91" i="78"/>
  <c r="BX93" i="78"/>
  <c r="BX92" i="78"/>
  <c r="BX95" i="78"/>
  <c r="BX94" i="78"/>
  <c r="BX96" i="78"/>
  <c r="BX97" i="78"/>
  <c r="BX99" i="78"/>
  <c r="BX98" i="78"/>
  <c r="BX100" i="78"/>
  <c r="BX101" i="78"/>
  <c r="BX102" i="78"/>
  <c r="BX103" i="78"/>
  <c r="BX104" i="78"/>
  <c r="BX105" i="78"/>
  <c r="BX106" i="78"/>
  <c r="BX107" i="78"/>
  <c r="BX108" i="78"/>
  <c r="BB9" i="78"/>
  <c r="BB10" i="78"/>
  <c r="BB11" i="78"/>
  <c r="BB12" i="78"/>
  <c r="BB13" i="78"/>
  <c r="BB14" i="78"/>
  <c r="BB15" i="78"/>
  <c r="BB16" i="78"/>
  <c r="BB17" i="78"/>
  <c r="BB18" i="78"/>
  <c r="BB19" i="78"/>
  <c r="BB20" i="78"/>
  <c r="BB21" i="78"/>
  <c r="BB22" i="78"/>
  <c r="BB23" i="78"/>
  <c r="BB24" i="78"/>
  <c r="BB25" i="78"/>
  <c r="BB26" i="78"/>
  <c r="BB27" i="78"/>
  <c r="BB28" i="78"/>
  <c r="BB29" i="78"/>
  <c r="BB30" i="78"/>
  <c r="BB31" i="78"/>
  <c r="BB32" i="78"/>
  <c r="BB33" i="78"/>
  <c r="BB34" i="78"/>
  <c r="BB35" i="78"/>
  <c r="BB36" i="78"/>
  <c r="BB37" i="78"/>
  <c r="BB38" i="78"/>
  <c r="BB39" i="78"/>
  <c r="BB40" i="78"/>
  <c r="BB41" i="78"/>
  <c r="BB42" i="78"/>
  <c r="BB43" i="78"/>
  <c r="BB44" i="78"/>
  <c r="BB45" i="78"/>
  <c r="BB46" i="78"/>
  <c r="BB47" i="78"/>
  <c r="BB48" i="78"/>
  <c r="BB49" i="78"/>
  <c r="BB50" i="78"/>
  <c r="BB51" i="78"/>
  <c r="BB52" i="78"/>
  <c r="BB53" i="78"/>
  <c r="BB54" i="78"/>
  <c r="BB55" i="78"/>
  <c r="BB56" i="78"/>
  <c r="BB57" i="78"/>
  <c r="BB58" i="78"/>
  <c r="BB59" i="78"/>
  <c r="BB60" i="78"/>
  <c r="BB61" i="78"/>
  <c r="BB62" i="78"/>
  <c r="BB63" i="78"/>
  <c r="BB64" i="78"/>
  <c r="BB65" i="78"/>
  <c r="BB66" i="78"/>
  <c r="BB67" i="78"/>
  <c r="BB68" i="78"/>
  <c r="BB69" i="78"/>
  <c r="BB70" i="78"/>
  <c r="BB71" i="78"/>
  <c r="BB72" i="78"/>
  <c r="BB73" i="78"/>
  <c r="BB74" i="78"/>
  <c r="BB75" i="78"/>
  <c r="BB76" i="78"/>
  <c r="BB77" i="78"/>
  <c r="BB78" i="78"/>
  <c r="BB79" i="78"/>
  <c r="BB80" i="78"/>
  <c r="BB81" i="78"/>
  <c r="BB82" i="78"/>
  <c r="BB83" i="78"/>
  <c r="BB84" i="78"/>
  <c r="BB85" i="78"/>
  <c r="BB86" i="78"/>
  <c r="BB87" i="78"/>
  <c r="BB88" i="78"/>
  <c r="BB89" i="78"/>
  <c r="BB90" i="78"/>
  <c r="BB91" i="78"/>
  <c r="BB92" i="78"/>
  <c r="BB93" i="78"/>
  <c r="BB94" i="78"/>
  <c r="BB95" i="78"/>
  <c r="BB96" i="78"/>
  <c r="BB97" i="78"/>
  <c r="BB98" i="78"/>
  <c r="BB99" i="78"/>
  <c r="BB100" i="78"/>
  <c r="BB101" i="78"/>
  <c r="BB102" i="78"/>
  <c r="BB103" i="78"/>
  <c r="BB104" i="78"/>
  <c r="BB105" i="78"/>
  <c r="BB106" i="78"/>
  <c r="BB108" i="78"/>
  <c r="BB107" i="78"/>
  <c r="J108" i="78"/>
  <c r="J10" i="78"/>
  <c r="J9" i="78"/>
  <c r="J11" i="78"/>
  <c r="J13" i="78"/>
  <c r="J12" i="78"/>
  <c r="J15" i="78"/>
  <c r="J14" i="78"/>
  <c r="J16" i="78"/>
  <c r="J17" i="78"/>
  <c r="J18" i="78"/>
  <c r="J19" i="78"/>
  <c r="J20" i="78"/>
  <c r="J21" i="78"/>
  <c r="J22" i="78"/>
  <c r="J23" i="78"/>
  <c r="J24" i="78"/>
  <c r="J25" i="78"/>
  <c r="J26" i="78"/>
  <c r="J28" i="78"/>
  <c r="J27" i="78"/>
  <c r="J29" i="78"/>
  <c r="J30" i="78"/>
  <c r="J31" i="78"/>
  <c r="J32" i="78"/>
  <c r="J33" i="78"/>
  <c r="J35" i="78"/>
  <c r="J34" i="78"/>
  <c r="J37" i="78"/>
  <c r="J36" i="78"/>
  <c r="J39" i="78"/>
  <c r="J38" i="78"/>
  <c r="J41" i="78"/>
  <c r="J40" i="78"/>
  <c r="J42" i="78"/>
  <c r="J43" i="78"/>
  <c r="J44" i="78"/>
  <c r="J45" i="78"/>
  <c r="J47" i="78"/>
  <c r="J46" i="78"/>
  <c r="J48" i="78"/>
  <c r="J49" i="78"/>
  <c r="J50" i="78"/>
  <c r="J51" i="78"/>
  <c r="J53" i="78"/>
  <c r="J52" i="78"/>
  <c r="J54" i="78"/>
  <c r="J55" i="78"/>
  <c r="J57" i="78"/>
  <c r="J56" i="78"/>
  <c r="J58" i="78"/>
  <c r="J59" i="78"/>
  <c r="J60" i="78"/>
  <c r="J61" i="78"/>
  <c r="J63" i="78"/>
  <c r="J62" i="78"/>
  <c r="J64" i="78"/>
  <c r="J65" i="78"/>
  <c r="J66" i="78"/>
  <c r="J67" i="78"/>
  <c r="J68" i="78"/>
  <c r="J69" i="78"/>
  <c r="J70" i="78"/>
  <c r="J71" i="78"/>
  <c r="J72" i="78"/>
  <c r="J73" i="78"/>
  <c r="J74" i="78"/>
  <c r="J76" i="78"/>
  <c r="J75" i="78"/>
  <c r="J77" i="78"/>
  <c r="J79" i="78"/>
  <c r="J78" i="78"/>
  <c r="J80" i="78"/>
  <c r="J81" i="78"/>
  <c r="J82" i="78"/>
  <c r="J83" i="78"/>
  <c r="J84" i="78"/>
  <c r="J85" i="78"/>
  <c r="J86" i="78"/>
  <c r="J87" i="78"/>
  <c r="J88" i="78"/>
  <c r="J89" i="78"/>
  <c r="J90" i="78"/>
  <c r="J91" i="78"/>
  <c r="J93" i="78"/>
  <c r="J92" i="78"/>
  <c r="J94" i="78"/>
  <c r="J95" i="78"/>
  <c r="J96" i="78"/>
  <c r="J97" i="78"/>
  <c r="J98" i="78"/>
  <c r="J99" i="78"/>
  <c r="J100" i="78"/>
  <c r="J101" i="78"/>
  <c r="J102" i="78"/>
  <c r="J103" i="78"/>
  <c r="J104" i="78"/>
  <c r="J105" i="78"/>
  <c r="J107" i="78"/>
  <c r="J106" i="78"/>
  <c r="BJ10" i="15" l="1"/>
  <c r="BJ16" i="15" s="1"/>
  <c r="AZ10" i="15"/>
  <c r="AP10" i="15"/>
  <c r="AP16" i="15" s="1"/>
  <c r="V10" i="15"/>
  <c r="V16" i="15" s="1"/>
  <c r="BE10" i="15"/>
  <c r="BE16" i="15" s="1"/>
  <c r="AU10" i="15"/>
  <c r="AU16" i="15" s="1"/>
  <c r="AK10" i="15"/>
  <c r="AK16" i="15" s="1"/>
  <c r="AF10" i="15"/>
  <c r="AF16" i="15" s="1"/>
  <c r="AA10" i="15"/>
  <c r="AA16" i="15" s="1"/>
  <c r="Q10" i="15"/>
  <c r="Q16" i="15" s="1"/>
  <c r="L10" i="15"/>
  <c r="L16" i="15" s="1"/>
  <c r="BO12" i="15"/>
  <c r="BM10" i="15"/>
  <c r="BO10" i="15" l="1"/>
  <c r="BQ10" i="15"/>
  <c r="BS12" i="15"/>
  <c r="BW12" i="15" s="1"/>
  <c r="AZ16" i="15"/>
  <c r="AZ20" i="15" s="1"/>
  <c r="C8" i="77"/>
  <c r="BO16" i="15"/>
  <c r="AA20" i="15"/>
  <c r="BE20" i="15"/>
  <c r="AK20" i="15"/>
  <c r="AF20" i="15"/>
  <c r="AU20" i="15"/>
  <c r="Q20" i="15"/>
  <c r="V20" i="15"/>
  <c r="AP20" i="15"/>
  <c r="BJ20" i="15"/>
  <c r="L20" i="15"/>
  <c r="C13" i="77" l="1"/>
  <c r="BS10" i="15" l="1"/>
  <c r="BS16" i="15" s="1"/>
  <c r="BW10" i="15"/>
  <c r="BW16" i="15" s="1"/>
  <c r="G10" i="15" l="1"/>
  <c r="G16" i="15" s="1"/>
  <c r="A18" i="15" l="1"/>
  <c r="A20" i="15" s="1"/>
  <c r="A28" i="15" s="1"/>
  <c r="A30" i="15" l="1"/>
  <c r="G20" i="15" l="1"/>
  <c r="BO20" i="15" s="1"/>
  <c r="BO18" i="15" l="1"/>
  <c r="BS18" i="15" s="1"/>
  <c r="C14" i="77"/>
  <c r="C9" i="77"/>
  <c r="C15" i="77" l="1"/>
  <c r="C16" i="77" s="1"/>
  <c r="C10" i="77"/>
  <c r="C11" i="77" s="1"/>
  <c r="BS20" i="15"/>
  <c r="BW18" i="15"/>
  <c r="BW20" i="15" l="1"/>
  <c r="CA18" i="15"/>
  <c r="CA20" i="15" s="1"/>
  <c r="BW29" i="15"/>
  <c r="BW31" i="15" s="1"/>
  <c r="CA25" i="15" l="1"/>
  <c r="CA27" i="15"/>
  <c r="CA29" i="15" s="1"/>
  <c r="CA31" i="15" s="1"/>
  <c r="CD14" i="15"/>
  <c r="CD16" i="15" s="1"/>
</calcChain>
</file>

<file path=xl/sharedStrings.xml><?xml version="1.0" encoding="utf-8"?>
<sst xmlns="http://schemas.openxmlformats.org/spreadsheetml/2006/main" count="726" uniqueCount="103">
  <si>
    <t>Line No.</t>
  </si>
  <si>
    <t>(A)</t>
  </si>
  <si>
    <t>Cumulative</t>
  </si>
  <si>
    <t>Percent of</t>
  </si>
  <si>
    <t>Percent</t>
  </si>
  <si>
    <t>Use to</t>
  </si>
  <si>
    <t>Ending</t>
  </si>
  <si>
    <t>Customer</t>
  </si>
  <si>
    <t>Kilowatt-</t>
  </si>
  <si>
    <t>Sales in</t>
  </si>
  <si>
    <t>Consolidated</t>
  </si>
  <si>
    <t>Average</t>
  </si>
  <si>
    <t>Internal</t>
  </si>
  <si>
    <t>Bills</t>
  </si>
  <si>
    <t>hours</t>
  </si>
  <si>
    <t>Hours</t>
  </si>
  <si>
    <t>Factor</t>
  </si>
  <si>
    <t>Interval</t>
  </si>
  <si>
    <t>Use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</si>
  <si>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</si>
  <si>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</si>
  <si>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</si>
  <si>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</si>
  <si>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</si>
  <si>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</si>
  <si>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</si>
  <si>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</si>
  <si>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</si>
  <si>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</si>
  <si>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Total</t>
  </si>
  <si>
    <t xml:space="preserve"> </t>
  </si>
  <si>
    <t>Percentage</t>
  </si>
  <si>
    <t xml:space="preserve">Revenue at </t>
  </si>
  <si>
    <t xml:space="preserve">  Line</t>
  </si>
  <si>
    <t>Present</t>
  </si>
  <si>
    <t xml:space="preserve">   No.</t>
  </si>
  <si>
    <t xml:space="preserve">      Description</t>
  </si>
  <si>
    <t>Rate</t>
  </si>
  <si>
    <t>Rates</t>
  </si>
  <si>
    <t>=</t>
  </si>
  <si>
    <t>Pro Forma</t>
  </si>
  <si>
    <t>KWH</t>
  </si>
  <si>
    <t xml:space="preserve">Energy Charges               </t>
  </si>
  <si>
    <t>Calculated Revenue</t>
  </si>
  <si>
    <t>Difference</t>
  </si>
  <si>
    <t>Spread Adjustment Factor</t>
  </si>
  <si>
    <t>Trackers</t>
  </si>
  <si>
    <t>Books</t>
  </si>
  <si>
    <t>Total Proforma Revenue before Other Adjustments</t>
  </si>
  <si>
    <t>Proforma Adjustments</t>
  </si>
  <si>
    <t>Percent Increase/(Decrease)</t>
  </si>
  <si>
    <t>Consolodation</t>
  </si>
  <si>
    <t>Billed Data</t>
  </si>
  <si>
    <t xml:space="preserve">  Total</t>
  </si>
  <si>
    <t>Modeled Base Revenue</t>
  </si>
  <si>
    <t>Modeling Variance Assessment</t>
  </si>
  <si>
    <t>Modeled Total Revenue</t>
  </si>
  <si>
    <t>Determinents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</si>
  <si>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</si>
  <si>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</si>
  <si>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</si>
  <si>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</si>
  <si>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</si>
  <si>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</si>
  <si>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</si>
  <si>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</si>
  <si>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</si>
  <si>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</si>
  <si>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</si>
  <si>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</si>
  <si>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Pro Forma Rates</t>
  </si>
  <si>
    <t>Increase/(Decrease)</t>
  </si>
  <si>
    <t>Pecentage</t>
  </si>
  <si>
    <t>Federal Tax Rate Reduction</t>
  </si>
  <si>
    <t>12 Months Ended June 2018</t>
  </si>
  <si>
    <t>Manual Bill Adjustments</t>
  </si>
  <si>
    <t>UOLS</t>
  </si>
  <si>
    <t>Present Rates</t>
  </si>
  <si>
    <t>Metered Outdoor Lighting Service (UOLS)</t>
  </si>
  <si>
    <t>Proposed</t>
  </si>
  <si>
    <t>Production</t>
  </si>
  <si>
    <t>Transmission</t>
  </si>
  <si>
    <t>Distribution / Includes Network Connection Costs</t>
  </si>
  <si>
    <t>Modeled Revenue</t>
  </si>
  <si>
    <t>Target Revenue</t>
  </si>
  <si>
    <t>Energy</t>
  </si>
  <si>
    <t>Fixed Connections</t>
  </si>
  <si>
    <t>Network Connection / Distribution</t>
  </si>
  <si>
    <t>Total Connection</t>
  </si>
  <si>
    <t>Check</t>
  </si>
  <si>
    <t>Trackers Moved Into Base Rates</t>
  </si>
  <si>
    <t>Remaining  In Trackers</t>
  </si>
  <si>
    <t>Total UOLS</t>
  </si>
  <si>
    <t>Add URT</t>
  </si>
  <si>
    <t>Grandtotal</t>
  </si>
  <si>
    <t>Approved Rates</t>
  </si>
  <si>
    <t>Post Order Trackers</t>
  </si>
  <si>
    <t>IURC CAUSE NO. 45253</t>
  </si>
  <si>
    <t>FINAL ORDER - ATTACHMENT D</t>
  </si>
  <si>
    <t>Rate Design</t>
  </si>
  <si>
    <t>Workpaper RD17</t>
  </si>
  <si>
    <t>Determinants</t>
  </si>
  <si>
    <t>On Behalf of Duke Energy Indiana,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</si>
</sst>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#,##0.000"/>
    <numFmt numFmtId="165" formatCode="[$$-409]#,##0.00"/>
    <numFmt numFmtId="166" formatCode="[$$-409]#,##0"/>
    <numFmt numFmtId="167" formatCode="[$$-409]#,##0.000000"/>
    <numFmt numFmtId="168" formatCode="#,##0.000000000"/>
    <numFmt numFmtId="169" formatCode="#,##0;[Red]#,##0"/>
    <numFmt numFmtId="170" formatCode="0.0000%"/>
    <numFmt numFmtId="171" formatCode="0.000%"/>
    <numFmt numFmtId="172" formatCode="#,##0.0000"/>
    <numFmt numFmtId="173" formatCode="&quot;$&quot;#,##0"/>
    <numFmt numFmtId="174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name val="Arial MT"/>
    </font>
    <font>
      <sz val="12"/>
      <name val="Arial"/>
      <family val="2"/>
    </font>
    <font>
      <sz val="10"/>
      <name val="Arial"/>
      <family val="2"/>
    </font>
    <font>
      <b/>
      <sz val="18"/>
      <name val="Arial MT"/>
    </font>
    <font>
      <u/>
      <sz val="11"/>
      <name val="Calibri"/>
      <family val="2"/>
      <scheme val="minor"/>
    </font>
    <font>
      <i/>
      <sz val="18"/>
      <name val="Arial MT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2"/>
      <name val="Arial MT"/>
    </font>
    <font>
      <sz val="20"/>
      <name val="Arial MT"/>
    </font>
    <font>
      <sz val="18"/>
      <name val="Arial MT"/>
    </font>
    <font>
      <sz val="12"/>
      <color theme="3" tint="0.39997558519241921"/>
      <name val="Arial MT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33CC"/>
      <name val="Arial MT"/>
    </font>
    <font>
      <sz val="11"/>
      <color theme="1"/>
      <name val="Arial MT"/>
    </font>
    <font>
      <u/>
      <sz val="12"/>
      <color rgb="FF0033CC"/>
      <name val="Arial MT"/>
    </font>
    <font>
      <sz val="11"/>
      <color theme="0"/>
      <name val="Calibri"/>
      <family val="2"/>
      <scheme val="minor"/>
    </font>
    <font>
      <sz val="12"/>
      <color theme="0"/>
      <name val="Arial MT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43" fontId="5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quotePrefix="1" applyAlignment="1">
      <alignment horizontal="center"/>
    </xf>
    <xf numFmtId="37" fontId="0" fillId="0" borderId="0" xfId="0" applyNumberFormat="1"/>
    <xf numFmtId="164" fontId="3" fillId="0" borderId="0" xfId="0" applyNumberFormat="1" applyFont="1"/>
    <xf numFmtId="3" fontId="3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64" fontId="3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167" fontId="3" fillId="0" borderId="0" xfId="0" applyNumberFormat="1" applyFont="1" applyAlignment="1" applyProtection="1">
      <protection locked="0"/>
    </xf>
    <xf numFmtId="3" fontId="3" fillId="0" borderId="0" xfId="0" applyNumberFormat="1" applyFont="1"/>
    <xf numFmtId="167" fontId="3" fillId="0" borderId="0" xfId="0" applyNumberFormat="1" applyFont="1" applyAlignment="1"/>
    <xf numFmtId="168" fontId="3" fillId="0" borderId="0" xfId="0" applyNumberFormat="1" applyFont="1"/>
    <xf numFmtId="3" fontId="3" fillId="0" borderId="0" xfId="0" applyNumberFormat="1" applyFont="1" applyAlignment="1">
      <alignment horizontal="fill"/>
    </xf>
    <xf numFmtId="165" fontId="3" fillId="0" borderId="0" xfId="0" applyNumberFormat="1" applyFont="1" applyAlignment="1"/>
    <xf numFmtId="0" fontId="0" fillId="0" borderId="0" xfId="0" applyAlignment="1">
      <alignment horizontal="right"/>
    </xf>
    <xf numFmtId="169" fontId="0" fillId="0" borderId="0" xfId="0" applyNumberFormat="1"/>
    <xf numFmtId="10" fontId="1" fillId="0" borderId="0" xfId="0" applyNumberFormat="1" applyFont="1"/>
    <xf numFmtId="3" fontId="1" fillId="0" borderId="0" xfId="0" applyNumberFormat="1" applyFont="1"/>
    <xf numFmtId="37" fontId="2" fillId="0" borderId="0" xfId="0" applyNumberFormat="1" applyFont="1"/>
    <xf numFmtId="172" fontId="1" fillId="0" borderId="0" xfId="0" applyNumberFormat="1" applyFont="1"/>
    <xf numFmtId="37" fontId="0" fillId="0" borderId="0" xfId="0" applyNumberFormat="1" applyFont="1"/>
    <xf numFmtId="3" fontId="7" fillId="0" borderId="0" xfId="0" applyNumberFormat="1" applyFont="1"/>
    <xf numFmtId="3" fontId="8" fillId="0" borderId="0" xfId="0" quotePrefix="1" applyNumberFormat="1" applyFont="1" applyAlignment="1"/>
    <xf numFmtId="0" fontId="9" fillId="0" borderId="0" xfId="0" applyFont="1"/>
    <xf numFmtId="0" fontId="0" fillId="0" borderId="0" xfId="0" applyAlignment="1">
      <alignment horizontal="centerContinuous"/>
    </xf>
    <xf numFmtId="0" fontId="0" fillId="0" borderId="0" xfId="0"/>
    <xf numFmtId="0" fontId="10" fillId="0" borderId="0" xfId="0" applyFont="1" applyBorder="1"/>
    <xf numFmtId="166" fontId="0" fillId="0" borderId="0" xfId="0" applyNumberFormat="1" applyBorder="1"/>
    <xf numFmtId="166" fontId="2" fillId="0" borderId="0" xfId="0" applyNumberFormat="1" applyFont="1" applyBorder="1"/>
    <xf numFmtId="171" fontId="0" fillId="0" borderId="0" xfId="0" applyNumberFormat="1" applyBorder="1"/>
    <xf numFmtId="0" fontId="11" fillId="0" borderId="0" xfId="0" applyFont="1" applyAlignment="1">
      <alignment horizontal="center"/>
    </xf>
    <xf numFmtId="0" fontId="10" fillId="0" borderId="0" xfId="0" applyFont="1" applyFill="1" applyBorder="1"/>
    <xf numFmtId="0" fontId="12" fillId="0" borderId="0" xfId="0" applyFont="1"/>
    <xf numFmtId="165" fontId="13" fillId="0" borderId="0" xfId="0" applyNumberFormat="1" applyFont="1" applyAlignment="1"/>
    <xf numFmtId="0" fontId="11" fillId="0" borderId="1" xfId="0" applyFont="1" applyBorder="1" applyAlignment="1">
      <alignment horizontal="centerContinuous"/>
    </xf>
    <xf numFmtId="0" fontId="0" fillId="0" borderId="0" xfId="0" applyAlignment="1">
      <alignment horizontal="center"/>
    </xf>
    <xf numFmtId="3" fontId="14" fillId="0" borderId="1" xfId="0" applyNumberFormat="1" applyFont="1" applyFill="1" applyBorder="1" applyAlignment="1">
      <alignment horizontal="centerContinuous"/>
    </xf>
    <xf numFmtId="3" fontId="3" fillId="0" borderId="0" xfId="0" applyNumberFormat="1" applyFont="1" applyFill="1" applyAlignment="1"/>
    <xf numFmtId="3" fontId="15" fillId="0" borderId="1" xfId="0" applyNumberFormat="1" applyFont="1" applyFill="1" applyBorder="1" applyAlignment="1">
      <alignment horizontal="centerContinuous"/>
    </xf>
    <xf numFmtId="164" fontId="3" fillId="0" borderId="0" xfId="0" quotePrefix="1" applyNumberFormat="1" applyFont="1" applyAlignment="1" applyProtection="1">
      <alignment horizontal="center"/>
      <protection locked="0"/>
    </xf>
    <xf numFmtId="167" fontId="16" fillId="0" borderId="0" xfId="0" applyNumberFormat="1" applyFont="1" applyFill="1" applyAlignment="1"/>
    <xf numFmtId="167" fontId="3" fillId="0" borderId="0" xfId="0" applyNumberFormat="1" applyFont="1" applyFill="1" applyAlignment="1"/>
    <xf numFmtId="0" fontId="17" fillId="0" borderId="0" xfId="0" applyFont="1" applyFill="1" applyAlignment="1">
      <alignment horizontal="centerContinuous"/>
    </xf>
    <xf numFmtId="17" fontId="17" fillId="0" borderId="0" xfId="0" applyNumberFormat="1" applyFont="1" applyFill="1" applyAlignment="1">
      <alignment horizontal="centerContinuous"/>
    </xf>
    <xf numFmtId="0" fontId="11" fillId="0" borderId="0" xfId="0" quotePrefix="1" applyFont="1" applyAlignment="1">
      <alignment horizontal="center"/>
    </xf>
    <xf numFmtId="3" fontId="6" fillId="0" borderId="0" xfId="0" quotePrefix="1" applyNumberFormat="1" applyFont="1" applyAlignment="1">
      <alignment horizontal="left"/>
    </xf>
    <xf numFmtId="3" fontId="3" fillId="0" borderId="0" xfId="0" quotePrefix="1" applyNumberFormat="1" applyFont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3" fontId="19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left"/>
    </xf>
    <xf numFmtId="3" fontId="19" fillId="0" borderId="0" xfId="0" applyNumberFormat="1" applyFont="1" applyAlignment="1"/>
    <xf numFmtId="5" fontId="19" fillId="0" borderId="0" xfId="0" applyNumberFormat="1" applyFont="1" applyAlignment="1"/>
    <xf numFmtId="5" fontId="3" fillId="0" borderId="0" xfId="0" applyNumberFormat="1" applyFont="1" applyAlignment="1"/>
    <xf numFmtId="10" fontId="19" fillId="0" borderId="0" xfId="3" applyNumberFormat="1" applyFont="1" applyAlignment="1"/>
    <xf numFmtId="0" fontId="20" fillId="0" borderId="2" xfId="0" applyFont="1" applyBorder="1"/>
    <xf numFmtId="166" fontId="20" fillId="0" borderId="3" xfId="0" applyNumberFormat="1" applyFont="1" applyBorder="1"/>
    <xf numFmtId="0" fontId="20" fillId="0" borderId="4" xfId="0" applyFont="1" applyBorder="1"/>
    <xf numFmtId="173" fontId="20" fillId="0" borderId="5" xfId="0" applyNumberFormat="1" applyFont="1" applyBorder="1"/>
    <xf numFmtId="5" fontId="21" fillId="0" borderId="0" xfId="0" applyNumberFormat="1" applyFont="1" applyAlignment="1"/>
    <xf numFmtId="0" fontId="20" fillId="0" borderId="6" xfId="0" applyFont="1" applyBorder="1"/>
    <xf numFmtId="0" fontId="20" fillId="0" borderId="7" xfId="0" applyFont="1" applyBorder="1"/>
    <xf numFmtId="42" fontId="19" fillId="0" borderId="0" xfId="0" applyNumberFormat="1" applyFont="1" applyAlignment="1"/>
    <xf numFmtId="42" fontId="21" fillId="0" borderId="0" xfId="0" applyNumberFormat="1" applyFont="1" applyAlignment="1"/>
    <xf numFmtId="0" fontId="20" fillId="0" borderId="0" xfId="0" applyFont="1"/>
    <xf numFmtId="0" fontId="10" fillId="0" borderId="0" xfId="0" applyFont="1" applyFill="1" applyAlignment="1">
      <alignment horizontal="center"/>
    </xf>
    <xf numFmtId="174" fontId="3" fillId="0" borderId="0" xfId="4" applyNumberFormat="1" applyFont="1" applyAlignment="1">
      <alignment horizontal="fill"/>
    </xf>
    <xf numFmtId="43" fontId="3" fillId="0" borderId="0" xfId="4" applyNumberFormat="1" applyFont="1" applyAlignment="1">
      <alignment horizontal="fill"/>
    </xf>
    <xf numFmtId="3" fontId="23" fillId="0" borderId="0" xfId="0" applyNumberFormat="1" applyFont="1" applyAlignment="1">
      <alignment horizontal="center"/>
    </xf>
    <xf numFmtId="3" fontId="23" fillId="0" borderId="0" xfId="0" applyNumberFormat="1" applyFont="1" applyAlignment="1"/>
    <xf numFmtId="164" fontId="23" fillId="0" borderId="0" xfId="0" applyNumberFormat="1" applyFont="1"/>
    <xf numFmtId="168" fontId="23" fillId="0" borderId="0" xfId="0" applyNumberFormat="1" applyFont="1"/>
    <xf numFmtId="0" fontId="22" fillId="0" borderId="0" xfId="0" applyFont="1"/>
    <xf numFmtId="3" fontId="23" fillId="0" borderId="0" xfId="0" applyNumberFormat="1" applyFont="1" applyFill="1" applyAlignment="1">
      <alignment horizontal="right"/>
    </xf>
    <xf numFmtId="166" fontId="23" fillId="0" borderId="0" xfId="0" applyNumberFormat="1" applyFont="1" applyFill="1" applyAlignment="1"/>
    <xf numFmtId="3" fontId="23" fillId="0" borderId="0" xfId="0" applyNumberFormat="1" applyFont="1" applyFill="1" applyAlignment="1"/>
    <xf numFmtId="170" fontId="23" fillId="0" borderId="0" xfId="0" applyNumberFormat="1" applyFont="1" applyFill="1" applyAlignment="1"/>
    <xf numFmtId="0" fontId="24" fillId="0" borderId="0" xfId="0" applyFont="1"/>
    <xf numFmtId="0" fontId="0" fillId="0" borderId="0" xfId="0" applyFont="1"/>
  </cellXfs>
  <cellStyles count="5">
    <cellStyle name="Comma" xfId="4" builtinId="3"/>
    <cellStyle name="Comma 2" xfId="2"/>
    <cellStyle name="Normal" xfId="0" builtinId="0"/>
    <cellStyle name="Normal 2" xfId="1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4</xdr:col>
      <xdr:colOff>95604</xdr:colOff>
      <xdr:row>12</xdr:row>
      <xdr:rowOff>47791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0"/>
          <a:ext cx="2534004" cy="1190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A7" sqref="A7"/>
    </sheetView>
  </sheetViews>
  <sheetFormatPr defaultRowHeight="15"/>
  <sheetData>
    <row r="1" spans="1:1" s="79" customFormat="1">
      <c r="A1" s="78" t="s">
        <v>97</v>
      </c>
    </row>
    <row r="2" spans="1:1" s="79" customFormat="1">
      <c r="A2" s="78" t="s">
        <v>102</v>
      </c>
    </row>
    <row r="3" spans="1:1" s="79" customFormat="1">
      <c r="A3" s="78" t="s">
        <v>98</v>
      </c>
    </row>
    <row r="4" spans="1:1" s="79" customFormat="1">
      <c r="A4" s="78" t="s">
        <v>99</v>
      </c>
    </row>
    <row r="5" spans="1:1" s="79" customFormat="1">
      <c r="A5" s="78" t="s">
        <v>100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workbookViewId="0">
      <selection activeCell="C19" sqref="C19"/>
    </sheetView>
  </sheetViews>
  <sheetFormatPr defaultColWidth="9.140625" defaultRowHeight="15"/>
  <cols>
    <col min="1" max="1" width="4.140625" style="26" customWidth="1"/>
    <col min="2" max="2" width="32" style="26" customWidth="1"/>
    <col min="3" max="3" width="18.85546875" style="26" customWidth="1"/>
    <col min="4" max="4" width="10.140625" style="26" bestFit="1" customWidth="1"/>
    <col min="5" max="16384" width="9.140625" style="26"/>
  </cols>
  <sheetData>
    <row r="1" spans="1:3" ht="26.25">
      <c r="A1" s="24" t="s">
        <v>55</v>
      </c>
    </row>
    <row r="5" spans="1:3" ht="18.75">
      <c r="C5" s="35" t="s">
        <v>76</v>
      </c>
    </row>
    <row r="6" spans="1:3" ht="18.75">
      <c r="A6" s="33"/>
      <c r="C6" s="45"/>
    </row>
    <row r="7" spans="1:3" ht="18.75">
      <c r="C7" s="31"/>
    </row>
    <row r="8" spans="1:3">
      <c r="B8" s="27" t="s">
        <v>54</v>
      </c>
      <c r="C8" s="28">
        <f>+'Revenue Comparison_UOLS'!BO10</f>
        <v>4827037.5745289996</v>
      </c>
    </row>
    <row r="9" spans="1:3">
      <c r="B9" s="27" t="s">
        <v>47</v>
      </c>
      <c r="C9" s="29">
        <f>+'Revenue Comparison_UOLS'!BO20-'Revenue Comparison_UOLS'!BO12</f>
        <v>4919243.7500001844</v>
      </c>
    </row>
    <row r="10" spans="1:3">
      <c r="B10" s="27" t="s">
        <v>44</v>
      </c>
      <c r="C10" s="28">
        <f>C8-C9</f>
        <v>-92206.175471184775</v>
      </c>
    </row>
    <row r="11" spans="1:3">
      <c r="B11" s="27" t="s">
        <v>31</v>
      </c>
      <c r="C11" s="30">
        <f>C10/C9</f>
        <v>-1.8743973699449499E-2</v>
      </c>
    </row>
    <row r="12" spans="1:3">
      <c r="A12" s="32"/>
    </row>
    <row r="13" spans="1:3">
      <c r="B13" s="32" t="s">
        <v>56</v>
      </c>
      <c r="C13" s="28">
        <f>+'Revenue Comparison_UOLS'!BO16</f>
        <v>7186125.5108668152</v>
      </c>
    </row>
    <row r="14" spans="1:3">
      <c r="B14" s="27" t="s">
        <v>47</v>
      </c>
      <c r="C14" s="29">
        <f>+'Revenue Comparison_UOLS'!BO20</f>
        <v>7186768.3099999987</v>
      </c>
    </row>
    <row r="15" spans="1:3">
      <c r="B15" s="27" t="s">
        <v>44</v>
      </c>
      <c r="C15" s="28">
        <f>C13-C14</f>
        <v>-642.79913318343461</v>
      </c>
    </row>
    <row r="16" spans="1:3">
      <c r="B16" s="27" t="s">
        <v>31</v>
      </c>
      <c r="C16" s="30">
        <f>IF(C14=0,0,C15/C14)</f>
        <v>-8.9442028107266855E-5</v>
      </c>
    </row>
    <row r="17" spans="2:2">
      <c r="B17" s="27"/>
    </row>
    <row r="18" spans="2:2">
      <c r="B18" s="27"/>
    </row>
  </sheetData>
  <pageMargins left="0.7" right="0.7" top="0.75" bottom="0.75" header="0.3" footer="0.3"/>
  <pageSetup orientation="landscape" r:id="rId1"/>
  <headerFooter>
    <oddHeader>&amp;RIURC CAUSE NO. 45253
FINAL ORDER - ATTACHMENT D
Rate Design
Workpaper RD17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I42"/>
  <sheetViews>
    <sheetView zoomScaleNormal="100" workbookViewId="0">
      <pane xSplit="3" ySplit="2" topLeftCell="D3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defaultColWidth="8.85546875" defaultRowHeight="15"/>
  <cols>
    <col min="1" max="1" width="10.85546875" style="26" customWidth="1"/>
    <col min="2" max="2" width="41.140625" style="26" customWidth="1"/>
    <col min="3" max="3" width="10.140625" style="26" customWidth="1"/>
    <col min="4" max="4" width="10" style="26" hidden="1" customWidth="1"/>
    <col min="5" max="5" width="15.85546875" style="26" hidden="1" customWidth="1"/>
    <col min="6" max="6" width="18.140625" style="26" hidden="1" customWidth="1"/>
    <col min="7" max="7" width="17.140625" style="26" hidden="1" customWidth="1"/>
    <col min="8" max="8" width="0" style="26" hidden="1" customWidth="1"/>
    <col min="9" max="9" width="10" style="26" hidden="1" customWidth="1"/>
    <col min="10" max="10" width="15.85546875" style="26" hidden="1" customWidth="1"/>
    <col min="11" max="11" width="18.140625" style="26" hidden="1" customWidth="1"/>
    <col min="12" max="12" width="17.140625" style="26" hidden="1" customWidth="1"/>
    <col min="13" max="13" width="0" style="26" hidden="1" customWidth="1"/>
    <col min="14" max="14" width="10" style="26" hidden="1" customWidth="1"/>
    <col min="15" max="15" width="15.85546875" style="26" hidden="1" customWidth="1"/>
    <col min="16" max="16" width="18.140625" style="26" hidden="1" customWidth="1"/>
    <col min="17" max="17" width="17.140625" style="26" hidden="1" customWidth="1"/>
    <col min="18" max="18" width="0" style="26" hidden="1" customWidth="1"/>
    <col min="19" max="19" width="10" style="26" hidden="1" customWidth="1"/>
    <col min="20" max="20" width="15.85546875" style="26" hidden="1" customWidth="1"/>
    <col min="21" max="21" width="18.140625" style="26" hidden="1" customWidth="1"/>
    <col min="22" max="22" width="17.140625" style="26" hidden="1" customWidth="1"/>
    <col min="23" max="23" width="0" style="26" hidden="1" customWidth="1"/>
    <col min="24" max="24" width="10" style="26" hidden="1" customWidth="1"/>
    <col min="25" max="25" width="15.85546875" style="26" hidden="1" customWidth="1"/>
    <col min="26" max="26" width="18.140625" style="26" hidden="1" customWidth="1"/>
    <col min="27" max="27" width="17.140625" style="26" hidden="1" customWidth="1"/>
    <col min="28" max="28" width="0" style="26" hidden="1" customWidth="1"/>
    <col min="29" max="29" width="10" style="26" hidden="1" customWidth="1"/>
    <col min="30" max="30" width="15.85546875" style="26" hidden="1" customWidth="1"/>
    <col min="31" max="31" width="18.140625" style="26" hidden="1" customWidth="1"/>
    <col min="32" max="32" width="17.140625" style="26" hidden="1" customWidth="1"/>
    <col min="33" max="33" width="0" style="26" hidden="1" customWidth="1"/>
    <col min="34" max="34" width="10" style="26" hidden="1" customWidth="1"/>
    <col min="35" max="35" width="15.85546875" style="26" hidden="1" customWidth="1"/>
    <col min="36" max="36" width="18.140625" style="26" hidden="1" customWidth="1"/>
    <col min="37" max="37" width="17.140625" style="26" hidden="1" customWidth="1"/>
    <col min="38" max="38" width="0" style="26" hidden="1" customWidth="1"/>
    <col min="39" max="39" width="10" style="26" hidden="1" customWidth="1"/>
    <col min="40" max="40" width="15.85546875" style="26" hidden="1" customWidth="1"/>
    <col min="41" max="41" width="18.140625" style="26" hidden="1" customWidth="1"/>
    <col min="42" max="42" width="17.140625" style="26" hidden="1" customWidth="1"/>
    <col min="43" max="43" width="0" style="26" hidden="1" customWidth="1"/>
    <col min="44" max="44" width="10" style="26" hidden="1" customWidth="1"/>
    <col min="45" max="45" width="15.85546875" style="26" hidden="1" customWidth="1"/>
    <col min="46" max="46" width="18.140625" style="26" hidden="1" customWidth="1"/>
    <col min="47" max="47" width="17.140625" style="26" hidden="1" customWidth="1"/>
    <col min="48" max="48" width="0" style="26" hidden="1" customWidth="1"/>
    <col min="49" max="49" width="10" style="26" hidden="1" customWidth="1"/>
    <col min="50" max="50" width="15.85546875" style="26" hidden="1" customWidth="1"/>
    <col min="51" max="51" width="18.140625" style="26" hidden="1" customWidth="1"/>
    <col min="52" max="52" width="17.140625" style="26" hidden="1" customWidth="1"/>
    <col min="53" max="53" width="0" style="26" hidden="1" customWidth="1"/>
    <col min="54" max="54" width="10" style="26" hidden="1" customWidth="1"/>
    <col min="55" max="55" width="15.85546875" style="26" hidden="1" customWidth="1"/>
    <col min="56" max="56" width="18.140625" style="26" hidden="1" customWidth="1"/>
    <col min="57" max="57" width="17.140625" style="26" hidden="1" customWidth="1"/>
    <col min="58" max="58" width="0" style="26" hidden="1" customWidth="1"/>
    <col min="59" max="59" width="10" style="26" hidden="1" customWidth="1"/>
    <col min="60" max="60" width="15.85546875" style="26" hidden="1" customWidth="1"/>
    <col min="61" max="61" width="18.140625" style="26" hidden="1" customWidth="1"/>
    <col min="62" max="62" width="17.140625" style="26" hidden="1" customWidth="1"/>
    <col min="63" max="63" width="0" style="26" hidden="1" customWidth="1"/>
    <col min="64" max="64" width="10" style="26" hidden="1" customWidth="1"/>
    <col min="65" max="65" width="15.85546875" style="26" hidden="1" customWidth="1"/>
    <col min="66" max="66" width="18.140625" style="26" hidden="1" customWidth="1"/>
    <col min="67" max="67" width="17.140625" style="26" hidden="1" customWidth="1"/>
    <col min="68" max="68" width="0" style="26" hidden="1" customWidth="1"/>
    <col min="69" max="69" width="15.85546875" style="26" hidden="1" customWidth="1"/>
    <col min="70" max="70" width="18.140625" style="26" hidden="1" customWidth="1"/>
    <col min="71" max="71" width="17.140625" style="26" hidden="1" customWidth="1"/>
    <col min="72" max="72" width="0" style="26" hidden="1" customWidth="1"/>
    <col min="73" max="73" width="15.85546875" style="26" hidden="1" customWidth="1"/>
    <col min="74" max="74" width="18.140625" style="26" hidden="1" customWidth="1"/>
    <col min="75" max="75" width="17.140625" style="26" hidden="1" customWidth="1"/>
    <col min="76" max="76" width="0" style="26" hidden="1" customWidth="1"/>
    <col min="77" max="77" width="15.85546875" style="26" bestFit="1" customWidth="1"/>
    <col min="78" max="78" width="18.140625" style="26" bestFit="1" customWidth="1"/>
    <col min="79" max="79" width="17.140625" style="26" bestFit="1" customWidth="1"/>
    <col min="80" max="80" width="8.85546875" style="26"/>
    <col min="81" max="81" width="19.42578125" style="26" customWidth="1"/>
    <col min="82" max="82" width="22" style="26" bestFit="1" customWidth="1"/>
    <col min="83" max="83" width="6.5703125" style="26" customWidth="1"/>
    <col min="84" max="84" width="19.85546875" style="26" customWidth="1"/>
    <col min="85" max="85" width="15.5703125" style="26" bestFit="1" customWidth="1"/>
    <col min="86" max="86" width="16.140625" style="26" customWidth="1"/>
    <col min="87" max="87" width="14.5703125" style="26" customWidth="1"/>
    <col min="88" max="16384" width="8.85546875" style="26"/>
  </cols>
  <sheetData>
    <row r="2" spans="1:87" ht="25.5">
      <c r="D2" s="37" t="s">
        <v>58</v>
      </c>
      <c r="E2" s="25"/>
      <c r="F2" s="25"/>
      <c r="G2" s="25"/>
      <c r="I2" s="37" t="s">
        <v>59</v>
      </c>
      <c r="J2" s="25"/>
      <c r="K2" s="25"/>
      <c r="L2" s="25"/>
      <c r="N2" s="37" t="s">
        <v>60</v>
      </c>
      <c r="O2" s="25"/>
      <c r="P2" s="25"/>
      <c r="Q2" s="25"/>
      <c r="S2" s="37" t="s">
        <v>61</v>
      </c>
      <c r="T2" s="25"/>
      <c r="U2" s="25"/>
      <c r="V2" s="25"/>
      <c r="X2" s="37" t="s">
        <v>62</v>
      </c>
      <c r="Y2" s="25"/>
      <c r="Z2" s="25"/>
      <c r="AA2" s="25"/>
      <c r="AC2" s="37" t="s">
        <v>63</v>
      </c>
      <c r="AD2" s="25"/>
      <c r="AE2" s="25"/>
      <c r="AF2" s="25"/>
      <c r="AH2" s="37" t="s">
        <v>64</v>
      </c>
      <c r="AI2" s="25"/>
      <c r="AJ2" s="25"/>
      <c r="AK2" s="25"/>
      <c r="AM2" s="37" t="s">
        <v>65</v>
      </c>
      <c r="AN2" s="25"/>
      <c r="AO2" s="25"/>
      <c r="AP2" s="25"/>
      <c r="AR2" s="37" t="s">
        <v>66</v>
      </c>
      <c r="AS2" s="25"/>
      <c r="AT2" s="25"/>
      <c r="AU2" s="25"/>
      <c r="AW2" s="37" t="s">
        <v>67</v>
      </c>
      <c r="AX2" s="25"/>
      <c r="AY2" s="25"/>
      <c r="AZ2" s="25"/>
      <c r="BB2" s="37" t="s">
        <v>68</v>
      </c>
      <c r="BC2" s="25"/>
      <c r="BD2" s="25"/>
      <c r="BE2" s="25"/>
      <c r="BG2" s="37" t="s">
        <v>69</v>
      </c>
      <c r="BH2" s="25"/>
      <c r="BI2" s="25"/>
      <c r="BJ2" s="25"/>
      <c r="BL2" s="37" t="s">
        <v>29</v>
      </c>
      <c r="BM2" s="25"/>
      <c r="BN2" s="25"/>
      <c r="BO2" s="25"/>
      <c r="BQ2" s="39" t="s">
        <v>73</v>
      </c>
      <c r="BR2" s="25"/>
      <c r="BS2" s="25"/>
      <c r="BU2" s="39" t="s">
        <v>77</v>
      </c>
      <c r="BV2" s="25"/>
      <c r="BW2" s="25"/>
      <c r="BY2" s="39" t="s">
        <v>95</v>
      </c>
      <c r="BZ2" s="25"/>
      <c r="CA2" s="25"/>
      <c r="CC2" s="48"/>
      <c r="CD2" s="48"/>
      <c r="CE2" s="48"/>
      <c r="CF2" s="48"/>
      <c r="CG2" s="48"/>
      <c r="CH2" s="48"/>
    </row>
    <row r="3" spans="1:87" ht="15.75">
      <c r="A3" s="4" t="str">
        <f>CONCATENATE("PRESENT RATE REVENUE (PRO FORMA) - UOLS")</f>
        <v>PRESENT RATE REVENUE (PRO FORMA) - UOLS</v>
      </c>
      <c r="B3" s="4"/>
      <c r="C3" s="4"/>
      <c r="D3" s="4"/>
      <c r="E3" s="4"/>
      <c r="F3" s="4"/>
      <c r="G3" s="4" t="s">
        <v>30</v>
      </c>
      <c r="I3" s="4"/>
      <c r="J3" s="4"/>
      <c r="K3" s="4"/>
      <c r="L3" s="4" t="s">
        <v>30</v>
      </c>
      <c r="N3" s="4"/>
      <c r="O3" s="4"/>
      <c r="P3" s="4"/>
      <c r="Q3" s="4" t="s">
        <v>30</v>
      </c>
      <c r="S3" s="4"/>
      <c r="T3" s="4"/>
      <c r="U3" s="4"/>
      <c r="V3" s="4" t="s">
        <v>30</v>
      </c>
      <c r="X3" s="4"/>
      <c r="Y3" s="4"/>
      <c r="Z3" s="4"/>
      <c r="AA3" s="4" t="s">
        <v>30</v>
      </c>
      <c r="AC3" s="4"/>
      <c r="AD3" s="4"/>
      <c r="AE3" s="4"/>
      <c r="AF3" s="4" t="s">
        <v>30</v>
      </c>
      <c r="AH3" s="4"/>
      <c r="AI3" s="4"/>
      <c r="AJ3" s="4"/>
      <c r="AK3" s="4" t="s">
        <v>30</v>
      </c>
      <c r="AM3" s="4"/>
      <c r="AN3" s="4"/>
      <c r="AO3" s="4"/>
      <c r="AP3" s="4" t="s">
        <v>30</v>
      </c>
      <c r="AR3" s="4"/>
      <c r="AS3" s="4"/>
      <c r="AT3" s="4"/>
      <c r="AU3" s="4" t="s">
        <v>30</v>
      </c>
      <c r="AW3" s="4"/>
      <c r="AX3" s="4"/>
      <c r="AY3" s="4"/>
      <c r="AZ3" s="4" t="s">
        <v>30</v>
      </c>
      <c r="BB3" s="4"/>
      <c r="BC3" s="4"/>
      <c r="BD3" s="4"/>
      <c r="BE3" s="4" t="s">
        <v>30</v>
      </c>
      <c r="BG3" s="4"/>
      <c r="BH3" s="4"/>
      <c r="BI3" s="4"/>
      <c r="BJ3" s="4" t="s">
        <v>30</v>
      </c>
      <c r="BL3" s="4"/>
      <c r="BM3" s="4"/>
      <c r="BN3" s="4"/>
      <c r="BO3" s="4" t="s">
        <v>30</v>
      </c>
      <c r="CC3" s="48"/>
      <c r="CD3" s="48"/>
      <c r="CE3" s="48"/>
      <c r="CF3" s="48"/>
      <c r="CG3" s="48"/>
      <c r="CH3" s="48"/>
    </row>
    <row r="4" spans="1:87" ht="15.75">
      <c r="A4" s="4"/>
      <c r="B4" s="4"/>
      <c r="C4" s="4"/>
      <c r="D4" s="4"/>
      <c r="E4" s="4"/>
      <c r="F4" s="4"/>
      <c r="G4" s="4"/>
      <c r="I4" s="4"/>
      <c r="J4" s="4"/>
      <c r="K4" s="4"/>
      <c r="L4" s="4"/>
      <c r="N4" s="4"/>
      <c r="O4" s="4"/>
      <c r="P4" s="4"/>
      <c r="Q4" s="4"/>
      <c r="S4" s="4"/>
      <c r="T4" s="4"/>
      <c r="U4" s="4"/>
      <c r="V4" s="4"/>
      <c r="X4" s="4"/>
      <c r="Y4" s="4"/>
      <c r="Z4" s="4"/>
      <c r="AA4" s="4"/>
      <c r="AC4" s="4"/>
      <c r="AD4" s="4"/>
      <c r="AE4" s="4"/>
      <c r="AF4" s="4"/>
      <c r="AH4" s="4"/>
      <c r="AI4" s="4"/>
      <c r="AJ4" s="4"/>
      <c r="AK4" s="4"/>
      <c r="AM4" s="4"/>
      <c r="AN4" s="4"/>
      <c r="AO4" s="4"/>
      <c r="AP4" s="4"/>
      <c r="AR4" s="4"/>
      <c r="AS4" s="4"/>
      <c r="AT4" s="4"/>
      <c r="AU4" s="4"/>
      <c r="AW4" s="4"/>
      <c r="AX4" s="4"/>
      <c r="AY4" s="4"/>
      <c r="AZ4" s="4"/>
      <c r="BB4" s="4"/>
      <c r="BC4" s="4"/>
      <c r="BD4" s="4"/>
      <c r="BE4" s="4"/>
      <c r="BG4" s="4"/>
      <c r="BH4" s="4"/>
      <c r="BI4" s="4"/>
      <c r="BJ4" s="4"/>
      <c r="BL4" s="4"/>
      <c r="BM4" s="4"/>
      <c r="BN4" s="4"/>
      <c r="BO4" s="4"/>
      <c r="CC4" s="48"/>
      <c r="CD4" s="48"/>
      <c r="CH4" s="49"/>
      <c r="CI4" s="36"/>
    </row>
    <row r="5" spans="1:87" ht="15.75">
      <c r="A5" s="4"/>
      <c r="B5" s="4" t="s">
        <v>30</v>
      </c>
      <c r="C5" s="4"/>
      <c r="D5" s="4"/>
      <c r="E5" s="4"/>
      <c r="F5" s="3"/>
      <c r="G5" s="5" t="s">
        <v>32</v>
      </c>
      <c r="I5" s="4"/>
      <c r="J5" s="4"/>
      <c r="K5" s="3"/>
      <c r="L5" s="5" t="s">
        <v>32</v>
      </c>
      <c r="N5" s="4"/>
      <c r="O5" s="4"/>
      <c r="P5" s="3"/>
      <c r="Q5" s="5" t="s">
        <v>32</v>
      </c>
      <c r="S5" s="4"/>
      <c r="T5" s="4"/>
      <c r="U5" s="3"/>
      <c r="V5" s="5" t="s">
        <v>32</v>
      </c>
      <c r="X5" s="4"/>
      <c r="Y5" s="4"/>
      <c r="Z5" s="3"/>
      <c r="AA5" s="5" t="s">
        <v>32</v>
      </c>
      <c r="AC5" s="4"/>
      <c r="AD5" s="4"/>
      <c r="AE5" s="3"/>
      <c r="AF5" s="5" t="s">
        <v>32</v>
      </c>
      <c r="AH5" s="4"/>
      <c r="AI5" s="4"/>
      <c r="AJ5" s="3"/>
      <c r="AK5" s="5" t="s">
        <v>32</v>
      </c>
      <c r="AM5" s="4"/>
      <c r="AN5" s="4"/>
      <c r="AO5" s="3"/>
      <c r="AP5" s="5" t="s">
        <v>32</v>
      </c>
      <c r="AR5" s="4"/>
      <c r="AS5" s="4"/>
      <c r="AT5" s="3"/>
      <c r="AU5" s="5" t="s">
        <v>32</v>
      </c>
      <c r="AW5" s="4"/>
      <c r="AX5" s="4"/>
      <c r="AY5" s="3"/>
      <c r="AZ5" s="5" t="s">
        <v>32</v>
      </c>
      <c r="BB5" s="4"/>
      <c r="BC5" s="4"/>
      <c r="BD5" s="3"/>
      <c r="BE5" s="5" t="s">
        <v>32</v>
      </c>
      <c r="BG5" s="4"/>
      <c r="BH5" s="4"/>
      <c r="BI5" s="3"/>
      <c r="BJ5" s="5" t="s">
        <v>32</v>
      </c>
      <c r="BL5" s="4"/>
      <c r="BM5" s="4"/>
      <c r="BN5" s="3"/>
      <c r="BO5" s="5" t="s">
        <v>32</v>
      </c>
      <c r="BQ5" s="4"/>
      <c r="BR5" s="3"/>
      <c r="BS5" s="5" t="s">
        <v>32</v>
      </c>
      <c r="BU5" s="4"/>
      <c r="BV5" s="3"/>
      <c r="BW5" s="5" t="s">
        <v>32</v>
      </c>
      <c r="BY5" s="4"/>
      <c r="BZ5" s="3"/>
      <c r="CA5" s="5" t="s">
        <v>32</v>
      </c>
      <c r="CC5" s="48"/>
      <c r="CD5" s="48"/>
      <c r="CH5" s="48"/>
    </row>
    <row r="6" spans="1:87" ht="15.75">
      <c r="A6" s="6" t="s">
        <v>33</v>
      </c>
      <c r="B6" s="4" t="s">
        <v>30</v>
      </c>
      <c r="C6" s="4"/>
      <c r="D6" s="4"/>
      <c r="E6" s="5"/>
      <c r="F6" s="7" t="s">
        <v>34</v>
      </c>
      <c r="G6" s="7" t="s">
        <v>34</v>
      </c>
      <c r="I6" s="4"/>
      <c r="J6" s="5"/>
      <c r="K6" s="7" t="s">
        <v>34</v>
      </c>
      <c r="L6" s="7" t="s">
        <v>34</v>
      </c>
      <c r="N6" s="4"/>
      <c r="O6" s="5"/>
      <c r="P6" s="7" t="s">
        <v>34</v>
      </c>
      <c r="Q6" s="7" t="s">
        <v>34</v>
      </c>
      <c r="S6" s="4"/>
      <c r="T6" s="5"/>
      <c r="U6" s="7" t="s">
        <v>34</v>
      </c>
      <c r="V6" s="7" t="s">
        <v>34</v>
      </c>
      <c r="X6" s="4"/>
      <c r="Y6" s="5"/>
      <c r="Z6" s="7" t="s">
        <v>34</v>
      </c>
      <c r="AA6" s="7" t="s">
        <v>34</v>
      </c>
      <c r="AC6" s="4"/>
      <c r="AD6" s="5"/>
      <c r="AE6" s="7" t="s">
        <v>34</v>
      </c>
      <c r="AF6" s="7" t="s">
        <v>34</v>
      </c>
      <c r="AH6" s="4"/>
      <c r="AI6" s="5"/>
      <c r="AJ6" s="7" t="s">
        <v>34</v>
      </c>
      <c r="AK6" s="7" t="s">
        <v>34</v>
      </c>
      <c r="AM6" s="4"/>
      <c r="AN6" s="5"/>
      <c r="AO6" s="7" t="s">
        <v>34</v>
      </c>
      <c r="AP6" s="7" t="s">
        <v>34</v>
      </c>
      <c r="AR6" s="4"/>
      <c r="AS6" s="5"/>
      <c r="AT6" s="7" t="s">
        <v>34</v>
      </c>
      <c r="AU6" s="7" t="s">
        <v>34</v>
      </c>
      <c r="AW6" s="4"/>
      <c r="AX6" s="5"/>
      <c r="AY6" s="7" t="s">
        <v>34</v>
      </c>
      <c r="AZ6" s="7" t="s">
        <v>34</v>
      </c>
      <c r="BB6" s="4"/>
      <c r="BC6" s="5"/>
      <c r="BD6" s="7" t="s">
        <v>34</v>
      </c>
      <c r="BE6" s="7" t="s">
        <v>34</v>
      </c>
      <c r="BG6" s="4"/>
      <c r="BH6" s="5"/>
      <c r="BI6" s="7" t="s">
        <v>34</v>
      </c>
      <c r="BJ6" s="7" t="s">
        <v>34</v>
      </c>
      <c r="BL6" s="4"/>
      <c r="BM6" s="5"/>
      <c r="BN6" s="7" t="s">
        <v>34</v>
      </c>
      <c r="BO6" s="7" t="s">
        <v>34</v>
      </c>
      <c r="BQ6" s="5"/>
      <c r="BR6" s="7" t="s">
        <v>40</v>
      </c>
      <c r="BS6" s="40" t="s">
        <v>70</v>
      </c>
      <c r="BU6" s="5"/>
      <c r="BV6" s="7" t="s">
        <v>40</v>
      </c>
      <c r="BW6" s="40" t="s">
        <v>70</v>
      </c>
      <c r="BY6" s="5"/>
      <c r="BZ6" s="7" t="s">
        <v>79</v>
      </c>
      <c r="CA6" s="40" t="s">
        <v>79</v>
      </c>
      <c r="CC6" s="48"/>
      <c r="CD6" s="48"/>
    </row>
    <row r="7" spans="1:87" ht="15.75">
      <c r="A7" s="6" t="s">
        <v>35</v>
      </c>
      <c r="B7" s="4" t="s">
        <v>36</v>
      </c>
      <c r="C7" s="4"/>
      <c r="D7" s="4"/>
      <c r="E7" s="5" t="s">
        <v>57</v>
      </c>
      <c r="F7" s="8" t="s">
        <v>37</v>
      </c>
      <c r="G7" s="5" t="s">
        <v>38</v>
      </c>
      <c r="I7" s="4"/>
      <c r="J7" s="5" t="s">
        <v>57</v>
      </c>
      <c r="K7" s="8" t="s">
        <v>37</v>
      </c>
      <c r="L7" s="5" t="s">
        <v>38</v>
      </c>
      <c r="N7" s="4"/>
      <c r="O7" s="5" t="s">
        <v>57</v>
      </c>
      <c r="P7" s="8" t="s">
        <v>37</v>
      </c>
      <c r="Q7" s="5" t="s">
        <v>38</v>
      </c>
      <c r="S7" s="4"/>
      <c r="T7" s="5" t="s">
        <v>57</v>
      </c>
      <c r="U7" s="8" t="s">
        <v>37</v>
      </c>
      <c r="V7" s="5" t="s">
        <v>38</v>
      </c>
      <c r="X7" s="4"/>
      <c r="Y7" s="5" t="s">
        <v>57</v>
      </c>
      <c r="Z7" s="8" t="s">
        <v>37</v>
      </c>
      <c r="AA7" s="5" t="s">
        <v>38</v>
      </c>
      <c r="AC7" s="4"/>
      <c r="AD7" s="5" t="s">
        <v>57</v>
      </c>
      <c r="AE7" s="8" t="s">
        <v>37</v>
      </c>
      <c r="AF7" s="5" t="s">
        <v>38</v>
      </c>
      <c r="AH7" s="4"/>
      <c r="AI7" s="5" t="s">
        <v>57</v>
      </c>
      <c r="AJ7" s="8" t="s">
        <v>37</v>
      </c>
      <c r="AK7" s="5" t="s">
        <v>38</v>
      </c>
      <c r="AM7" s="4"/>
      <c r="AN7" s="5" t="s">
        <v>57</v>
      </c>
      <c r="AO7" s="8" t="s">
        <v>37</v>
      </c>
      <c r="AP7" s="5" t="s">
        <v>38</v>
      </c>
      <c r="AR7" s="4"/>
      <c r="AS7" s="5" t="s">
        <v>57</v>
      </c>
      <c r="AT7" s="8" t="s">
        <v>37</v>
      </c>
      <c r="AU7" s="5" t="s">
        <v>38</v>
      </c>
      <c r="AW7" s="4"/>
      <c r="AX7" s="5" t="s">
        <v>57</v>
      </c>
      <c r="AY7" s="8" t="s">
        <v>37</v>
      </c>
      <c r="AZ7" s="5" t="s">
        <v>38</v>
      </c>
      <c r="BB7" s="4"/>
      <c r="BC7" s="5" t="s">
        <v>57</v>
      </c>
      <c r="BD7" s="8" t="s">
        <v>37</v>
      </c>
      <c r="BE7" s="5" t="s">
        <v>38</v>
      </c>
      <c r="BG7" s="4"/>
      <c r="BH7" s="5" t="s">
        <v>57</v>
      </c>
      <c r="BI7" s="8" t="s">
        <v>37</v>
      </c>
      <c r="BJ7" s="5" t="s">
        <v>38</v>
      </c>
      <c r="BL7" s="4"/>
      <c r="BM7" s="5" t="s">
        <v>57</v>
      </c>
      <c r="BN7" s="8" t="s">
        <v>37</v>
      </c>
      <c r="BO7" s="5" t="s">
        <v>38</v>
      </c>
      <c r="BQ7" s="5" t="s">
        <v>57</v>
      </c>
      <c r="BR7" s="8" t="s">
        <v>37</v>
      </c>
      <c r="BS7" s="5" t="s">
        <v>38</v>
      </c>
      <c r="BU7" s="5" t="s">
        <v>57</v>
      </c>
      <c r="BV7" s="8" t="s">
        <v>37</v>
      </c>
      <c r="BW7" s="5" t="s">
        <v>38</v>
      </c>
      <c r="BY7" s="5" t="s">
        <v>101</v>
      </c>
      <c r="BZ7" s="8" t="s">
        <v>37</v>
      </c>
      <c r="CA7" s="5" t="s">
        <v>38</v>
      </c>
      <c r="CC7" s="48"/>
      <c r="CD7" s="48"/>
      <c r="CF7" s="50" t="s">
        <v>92</v>
      </c>
      <c r="CG7" s="51"/>
      <c r="CH7" s="51"/>
      <c r="CI7" s="51"/>
    </row>
    <row r="8" spans="1:87" ht="15.75">
      <c r="A8" s="4"/>
      <c r="B8" s="4"/>
      <c r="C8" s="4"/>
      <c r="D8" s="4"/>
      <c r="E8" s="5"/>
      <c r="F8" s="5"/>
      <c r="G8" s="5"/>
      <c r="I8" s="4"/>
      <c r="J8" s="5"/>
      <c r="K8" s="5"/>
      <c r="L8" s="5"/>
      <c r="N8" s="4"/>
      <c r="O8" s="5"/>
      <c r="P8" s="5"/>
      <c r="Q8" s="5"/>
      <c r="S8" s="4"/>
      <c r="T8" s="5"/>
      <c r="U8" s="5"/>
      <c r="V8" s="5"/>
      <c r="X8" s="4"/>
      <c r="Y8" s="5"/>
      <c r="Z8" s="5"/>
      <c r="AA8" s="5"/>
      <c r="AC8" s="4"/>
      <c r="AD8" s="5"/>
      <c r="AE8" s="5"/>
      <c r="AF8" s="5"/>
      <c r="AH8" s="4"/>
      <c r="AI8" s="5"/>
      <c r="AJ8" s="5"/>
      <c r="AK8" s="5"/>
      <c r="AM8" s="4"/>
      <c r="AN8" s="5"/>
      <c r="AO8" s="5"/>
      <c r="AP8" s="5"/>
      <c r="AR8" s="4"/>
      <c r="AS8" s="5"/>
      <c r="AT8" s="5"/>
      <c r="AU8" s="5"/>
      <c r="AW8" s="4"/>
      <c r="AX8" s="5"/>
      <c r="AY8" s="5"/>
      <c r="AZ8" s="5"/>
      <c r="BB8" s="4"/>
      <c r="BC8" s="5"/>
      <c r="BD8" s="5"/>
      <c r="BE8" s="5"/>
      <c r="BG8" s="4"/>
      <c r="BH8" s="5"/>
      <c r="BI8" s="5"/>
      <c r="BJ8" s="5"/>
      <c r="BL8" s="4"/>
      <c r="BM8" s="5"/>
      <c r="BN8" s="5"/>
      <c r="BO8" s="5"/>
      <c r="BQ8" s="5"/>
      <c r="BR8" s="5"/>
      <c r="BS8" s="5"/>
      <c r="BU8" s="5"/>
      <c r="BV8" s="5"/>
      <c r="BW8" s="5"/>
      <c r="BY8" s="5"/>
      <c r="BZ8" s="5"/>
      <c r="CA8" s="5"/>
      <c r="CC8" s="48"/>
      <c r="CD8" s="48"/>
    </row>
    <row r="9" spans="1:87" ht="15.75">
      <c r="A9" s="4"/>
      <c r="B9" s="4"/>
      <c r="C9" s="4"/>
      <c r="D9" s="4"/>
      <c r="E9" s="4"/>
      <c r="F9" s="3"/>
      <c r="G9" s="4"/>
      <c r="I9" s="4"/>
      <c r="J9" s="4"/>
      <c r="K9" s="3"/>
      <c r="L9" s="4"/>
      <c r="N9" s="4"/>
      <c r="O9" s="4"/>
      <c r="P9" s="3"/>
      <c r="Q9" s="4"/>
      <c r="S9" s="4"/>
      <c r="T9" s="4"/>
      <c r="U9" s="3"/>
      <c r="V9" s="4"/>
      <c r="X9" s="4"/>
      <c r="Y9" s="4"/>
      <c r="Z9" s="3"/>
      <c r="AA9" s="4"/>
      <c r="AC9" s="4"/>
      <c r="AD9" s="4"/>
      <c r="AE9" s="3"/>
      <c r="AF9" s="4"/>
      <c r="AH9" s="4"/>
      <c r="AI9" s="4"/>
      <c r="AJ9" s="3"/>
      <c r="AK9" s="4"/>
      <c r="AM9" s="4"/>
      <c r="AN9" s="4"/>
      <c r="AO9" s="3"/>
      <c r="AP9" s="4"/>
      <c r="AR9" s="4"/>
      <c r="AS9" s="4"/>
      <c r="AT9" s="3"/>
      <c r="AU9" s="4"/>
      <c r="AW9" s="4"/>
      <c r="AX9" s="4"/>
      <c r="AY9" s="3"/>
      <c r="AZ9" s="4"/>
      <c r="BB9" s="4"/>
      <c r="BC9" s="4"/>
      <c r="BD9" s="3"/>
      <c r="BE9" s="4"/>
      <c r="BG9" s="4"/>
      <c r="BH9" s="4"/>
      <c r="BI9" s="3"/>
      <c r="BJ9" s="4"/>
      <c r="BL9" s="4"/>
      <c r="BM9" s="4"/>
      <c r="BN9" s="3"/>
      <c r="BO9" s="4"/>
      <c r="CC9" s="48"/>
      <c r="CD9" s="48"/>
      <c r="CF9" s="53">
        <v>7820088</v>
      </c>
      <c r="CG9" s="53"/>
      <c r="CH9" s="53"/>
      <c r="CI9" s="53"/>
    </row>
    <row r="10" spans="1:87" ht="15.75">
      <c r="A10" s="5">
        <v>1</v>
      </c>
      <c r="B10" s="4" t="s">
        <v>42</v>
      </c>
      <c r="C10" s="4"/>
      <c r="D10" s="5" t="s">
        <v>41</v>
      </c>
      <c r="E10" s="4">
        <v>8925998</v>
      </c>
      <c r="F10" s="11">
        <v>4.5386999999999997E-2</v>
      </c>
      <c r="G10" s="34">
        <f>F10*E10</f>
        <v>405124.27122599998</v>
      </c>
      <c r="I10" s="5" t="s">
        <v>41</v>
      </c>
      <c r="J10" s="4">
        <v>8927726</v>
      </c>
      <c r="K10" s="11">
        <v>4.5386999999999997E-2</v>
      </c>
      <c r="L10" s="34">
        <f>K10*J10</f>
        <v>405202.69996199996</v>
      </c>
      <c r="N10" s="5" t="s">
        <v>41</v>
      </c>
      <c r="O10" s="4">
        <v>8927726</v>
      </c>
      <c r="P10" s="11">
        <v>4.5386999999999997E-2</v>
      </c>
      <c r="Q10" s="34">
        <f>P10*O10</f>
        <v>405202.69996199996</v>
      </c>
      <c r="S10" s="5" t="s">
        <v>41</v>
      </c>
      <c r="T10" s="4">
        <v>8891642</v>
      </c>
      <c r="U10" s="11">
        <v>4.5386999999999997E-2</v>
      </c>
      <c r="V10" s="34">
        <f>U10*T10</f>
        <v>403564.95545399998</v>
      </c>
      <c r="X10" s="5" t="s">
        <v>41</v>
      </c>
      <c r="Y10" s="4">
        <v>8893591</v>
      </c>
      <c r="Z10" s="11">
        <v>4.5386999999999997E-2</v>
      </c>
      <c r="AA10" s="34">
        <f>Z10*Y10</f>
        <v>403653.41471699998</v>
      </c>
      <c r="AC10" s="5" t="s">
        <v>41</v>
      </c>
      <c r="AD10" s="4">
        <v>8871194</v>
      </c>
      <c r="AE10" s="11">
        <v>4.5386999999999997E-2</v>
      </c>
      <c r="AF10" s="34">
        <f>AE10*AD10</f>
        <v>402636.882078</v>
      </c>
      <c r="AH10" s="5" t="s">
        <v>41</v>
      </c>
      <c r="AI10" s="4">
        <v>8835360</v>
      </c>
      <c r="AJ10" s="11">
        <v>4.5386999999999997E-2</v>
      </c>
      <c r="AK10" s="34">
        <f>AJ10*AI10</f>
        <v>401010.48431999999</v>
      </c>
      <c r="AM10" s="5" t="s">
        <v>41</v>
      </c>
      <c r="AN10" s="4">
        <v>8837038</v>
      </c>
      <c r="AO10" s="11">
        <v>4.5386999999999997E-2</v>
      </c>
      <c r="AP10" s="34">
        <f>AO10*AN10</f>
        <v>401086.64370599994</v>
      </c>
      <c r="AR10" s="5" t="s">
        <v>41</v>
      </c>
      <c r="AS10" s="4">
        <v>8833865</v>
      </c>
      <c r="AT10" s="11">
        <v>4.5386999999999997E-2</v>
      </c>
      <c r="AU10" s="34">
        <f>AT10*AS10</f>
        <v>400942.63075499999</v>
      </c>
      <c r="AW10" s="5" t="s">
        <v>41</v>
      </c>
      <c r="AX10" s="4">
        <v>8821511</v>
      </c>
      <c r="AY10" s="11">
        <v>4.5386999999999997E-2</v>
      </c>
      <c r="AZ10" s="34">
        <f>AY10*AX10</f>
        <v>400381.919757</v>
      </c>
      <c r="BB10" s="5" t="s">
        <v>41</v>
      </c>
      <c r="BC10" s="4">
        <v>8808423</v>
      </c>
      <c r="BD10" s="11">
        <v>4.5386999999999997E-2</v>
      </c>
      <c r="BE10" s="34">
        <f>BD10*BC10</f>
        <v>399787.89470099995</v>
      </c>
      <c r="BG10" s="5" t="s">
        <v>41</v>
      </c>
      <c r="BH10" s="4">
        <v>8778793</v>
      </c>
      <c r="BI10" s="11">
        <v>4.5386999999999997E-2</v>
      </c>
      <c r="BJ10" s="34">
        <f>BI10*BH10</f>
        <v>398443.07789099996</v>
      </c>
      <c r="BL10" s="5" t="s">
        <v>41</v>
      </c>
      <c r="BM10" s="38">
        <f>E10+J10+O10+T10+Y10+AD10+AI10+AN10+AS10+AX10+BC10+BH10</f>
        <v>106352867</v>
      </c>
      <c r="BN10" s="11">
        <v>4.5386999999999997E-2</v>
      </c>
      <c r="BO10" s="34">
        <f>BN10*BM10</f>
        <v>4827037.5745289996</v>
      </c>
      <c r="BQ10" s="38">
        <f>BM10</f>
        <v>106352867</v>
      </c>
      <c r="BR10" s="41">
        <v>4.3770000000000003E-2</v>
      </c>
      <c r="BS10" s="34">
        <f>BR10*BQ10</f>
        <v>4655064.9885900002</v>
      </c>
      <c r="BU10" s="38">
        <v>105430528</v>
      </c>
      <c r="BV10" s="42">
        <f>BR10</f>
        <v>4.3770000000000003E-2</v>
      </c>
      <c r="BW10" s="34">
        <f>BV10*BU10</f>
        <v>4614694.2105600005</v>
      </c>
      <c r="BY10" s="38">
        <v>105430528</v>
      </c>
      <c r="BZ10" s="42">
        <f>(CF9/BY10)*CD17</f>
        <v>7.3297794535670951E-2</v>
      </c>
      <c r="CA10" s="34">
        <f>BZ10*BY10</f>
        <v>7727825.179131303</v>
      </c>
      <c r="CC10" s="48"/>
      <c r="CD10" s="48"/>
      <c r="CF10" s="54"/>
      <c r="CG10" s="54"/>
    </row>
    <row r="11" spans="1:87" ht="15.75">
      <c r="A11" s="5"/>
      <c r="B11" s="4"/>
      <c r="C11" s="4"/>
      <c r="D11" s="4"/>
      <c r="E11" s="4" t="s">
        <v>30</v>
      </c>
      <c r="F11" s="4" t="s">
        <v>30</v>
      </c>
      <c r="G11" s="14" t="s">
        <v>30</v>
      </c>
      <c r="I11" s="4"/>
      <c r="J11" s="4" t="s">
        <v>30</v>
      </c>
      <c r="K11" s="4" t="s">
        <v>30</v>
      </c>
      <c r="L11" s="14" t="s">
        <v>30</v>
      </c>
      <c r="N11" s="4"/>
      <c r="O11" s="4" t="s">
        <v>30</v>
      </c>
      <c r="P11" s="4" t="s">
        <v>30</v>
      </c>
      <c r="Q11" s="14" t="s">
        <v>30</v>
      </c>
      <c r="S11" s="4"/>
      <c r="T11" s="4" t="s">
        <v>30</v>
      </c>
      <c r="U11" s="4" t="s">
        <v>30</v>
      </c>
      <c r="V11" s="14" t="s">
        <v>30</v>
      </c>
      <c r="X11" s="4"/>
      <c r="Y11" s="4" t="s">
        <v>30</v>
      </c>
      <c r="Z11" s="4" t="s">
        <v>30</v>
      </c>
      <c r="AA11" s="14" t="s">
        <v>30</v>
      </c>
      <c r="AC11" s="4"/>
      <c r="AD11" s="4" t="s">
        <v>30</v>
      </c>
      <c r="AE11" s="4" t="s">
        <v>30</v>
      </c>
      <c r="AF11" s="14" t="s">
        <v>30</v>
      </c>
      <c r="AH11" s="4"/>
      <c r="AI11" s="4" t="s">
        <v>30</v>
      </c>
      <c r="AJ11" s="4" t="s">
        <v>30</v>
      </c>
      <c r="AK11" s="14" t="s">
        <v>30</v>
      </c>
      <c r="AM11" s="4"/>
      <c r="AN11" s="4" t="s">
        <v>30</v>
      </c>
      <c r="AO11" s="4" t="s">
        <v>30</v>
      </c>
      <c r="AP11" s="14" t="s">
        <v>30</v>
      </c>
      <c r="AR11" s="4"/>
      <c r="AS11" s="4" t="s">
        <v>30</v>
      </c>
      <c r="AT11" s="4" t="s">
        <v>30</v>
      </c>
      <c r="AU11" s="14" t="s">
        <v>30</v>
      </c>
      <c r="AW11" s="4"/>
      <c r="AX11" s="4" t="s">
        <v>30</v>
      </c>
      <c r="AY11" s="4" t="s">
        <v>30</v>
      </c>
      <c r="AZ11" s="14" t="s">
        <v>30</v>
      </c>
      <c r="BB11" s="4"/>
      <c r="BC11" s="4" t="s">
        <v>30</v>
      </c>
      <c r="BD11" s="4" t="s">
        <v>30</v>
      </c>
      <c r="BE11" s="14" t="s">
        <v>30</v>
      </c>
      <c r="BG11" s="4"/>
      <c r="BH11" s="4" t="s">
        <v>30</v>
      </c>
      <c r="BI11" s="4" t="s">
        <v>30</v>
      </c>
      <c r="BJ11" s="14" t="s">
        <v>30</v>
      </c>
      <c r="BL11" s="4"/>
      <c r="BM11" s="4" t="s">
        <v>30</v>
      </c>
      <c r="BN11" s="4" t="s">
        <v>30</v>
      </c>
      <c r="BO11" s="14" t="s">
        <v>30</v>
      </c>
      <c r="BQ11" s="4" t="s">
        <v>30</v>
      </c>
      <c r="BR11" s="4" t="s">
        <v>30</v>
      </c>
      <c r="BS11" s="14" t="s">
        <v>30</v>
      </c>
      <c r="BU11" s="4" t="s">
        <v>30</v>
      </c>
      <c r="BV11" s="4" t="s">
        <v>30</v>
      </c>
      <c r="BW11" s="14" t="s">
        <v>30</v>
      </c>
      <c r="BY11" s="4" t="s">
        <v>30</v>
      </c>
      <c r="BZ11" s="4" t="s">
        <v>30</v>
      </c>
      <c r="CA11" s="14" t="s">
        <v>30</v>
      </c>
      <c r="CC11" s="48"/>
      <c r="CD11" s="48"/>
      <c r="CF11" s="53">
        <v>896040</v>
      </c>
      <c r="CG11" s="55">
        <f>CF11/$CF$9</f>
        <v>0.11458183079269696</v>
      </c>
      <c r="CH11" s="52" t="s">
        <v>80</v>
      </c>
    </row>
    <row r="12" spans="1:87" ht="15.75">
      <c r="A12" s="5">
        <f>+A10+1</f>
        <v>2</v>
      </c>
      <c r="B12" s="4" t="s">
        <v>46</v>
      </c>
      <c r="C12" s="4"/>
      <c r="D12" s="4"/>
      <c r="E12" s="4"/>
      <c r="F12" s="11"/>
      <c r="G12" s="14">
        <v>203308.94999998255</v>
      </c>
      <c r="I12" s="4"/>
      <c r="J12" s="4"/>
      <c r="K12" s="11"/>
      <c r="L12" s="14">
        <v>203397.16999998264</v>
      </c>
      <c r="N12" s="4"/>
      <c r="O12" s="4"/>
      <c r="P12" s="11"/>
      <c r="Q12" s="14">
        <v>203397.16999998264</v>
      </c>
      <c r="S12" s="4"/>
      <c r="T12" s="4"/>
      <c r="U12" s="11"/>
      <c r="V12" s="14">
        <v>179305.28999998537</v>
      </c>
      <c r="X12" s="4"/>
      <c r="Y12" s="4"/>
      <c r="Z12" s="11"/>
      <c r="AA12" s="14">
        <v>183660.77999998213</v>
      </c>
      <c r="AC12" s="4"/>
      <c r="AD12" s="4"/>
      <c r="AE12" s="11"/>
      <c r="AF12" s="14">
        <v>183204.46999998219</v>
      </c>
      <c r="AH12" s="4"/>
      <c r="AI12" s="4"/>
      <c r="AJ12" s="11"/>
      <c r="AK12" s="14">
        <v>180968.0399999865</v>
      </c>
      <c r="AM12" s="4"/>
      <c r="AN12" s="4"/>
      <c r="AO12" s="11"/>
      <c r="AP12" s="14">
        <v>178953.11999999118</v>
      </c>
      <c r="AR12" s="4"/>
      <c r="AS12" s="4"/>
      <c r="AT12" s="11"/>
      <c r="AU12" s="14">
        <v>180268.33999999042</v>
      </c>
      <c r="AW12" s="4"/>
      <c r="AX12" s="4"/>
      <c r="AY12" s="11"/>
      <c r="AZ12" s="14">
        <v>191435.17999998402</v>
      </c>
      <c r="BB12" s="4"/>
      <c r="BC12" s="4"/>
      <c r="BD12" s="11"/>
      <c r="BE12" s="14">
        <v>190655.85999998247</v>
      </c>
      <c r="BG12" s="4"/>
      <c r="BH12" s="4"/>
      <c r="BI12" s="11"/>
      <c r="BJ12" s="14">
        <v>188970.18999998135</v>
      </c>
      <c r="BL12" s="4"/>
      <c r="BM12" s="4"/>
      <c r="BN12" s="11"/>
      <c r="BO12" s="14">
        <f>G12+L12+Q12+V12+AA12+AF12+AK12+AP12+AU12+AZ12+BE12+BJ12</f>
        <v>2267524.5599998138</v>
      </c>
      <c r="BQ12" s="4"/>
      <c r="BR12" s="11"/>
      <c r="BS12" s="14">
        <f>BO12</f>
        <v>2267524.5599998138</v>
      </c>
      <c r="BU12" s="4"/>
      <c r="BV12" s="11"/>
      <c r="BW12" s="14">
        <f>+BS12</f>
        <v>2267524.5599998138</v>
      </c>
      <c r="BY12" s="4"/>
      <c r="BZ12" s="11"/>
      <c r="CA12" s="14">
        <v>0</v>
      </c>
      <c r="CC12" s="48"/>
      <c r="CD12" s="48"/>
      <c r="CF12" s="53">
        <v>209317</v>
      </c>
      <c r="CG12" s="55">
        <f>CF12/$CF$9</f>
        <v>2.6766578585816426E-2</v>
      </c>
      <c r="CH12" s="52" t="s">
        <v>81</v>
      </c>
    </row>
    <row r="13" spans="1:87" ht="16.5" thickBot="1">
      <c r="A13" s="5"/>
      <c r="B13" s="4"/>
      <c r="C13" s="4"/>
      <c r="D13" s="4"/>
      <c r="E13" s="4"/>
      <c r="F13" s="4"/>
      <c r="G13" s="14"/>
      <c r="I13" s="4"/>
      <c r="J13" s="4"/>
      <c r="K13" s="4"/>
      <c r="L13" s="14"/>
      <c r="N13" s="4"/>
      <c r="O13" s="4"/>
      <c r="P13" s="4"/>
      <c r="Q13" s="14"/>
      <c r="S13" s="4"/>
      <c r="T13" s="4"/>
      <c r="U13" s="4"/>
      <c r="V13" s="14"/>
      <c r="X13" s="4"/>
      <c r="Y13" s="4"/>
      <c r="Z13" s="4"/>
      <c r="AA13" s="14"/>
      <c r="AC13" s="4"/>
      <c r="AD13" s="4"/>
      <c r="AE13" s="4"/>
      <c r="AF13" s="14"/>
      <c r="AH13" s="4"/>
      <c r="AI13" s="4"/>
      <c r="AJ13" s="4"/>
      <c r="AK13" s="14"/>
      <c r="AM13" s="4"/>
      <c r="AN13" s="4"/>
      <c r="AO13" s="4"/>
      <c r="AP13" s="14"/>
      <c r="AR13" s="4"/>
      <c r="AS13" s="4"/>
      <c r="AT13" s="4"/>
      <c r="AU13" s="14"/>
      <c r="AW13" s="4"/>
      <c r="AX13" s="4"/>
      <c r="AY13" s="4"/>
      <c r="AZ13" s="14"/>
      <c r="BB13" s="4"/>
      <c r="BC13" s="4"/>
      <c r="BD13" s="4"/>
      <c r="BE13" s="14"/>
      <c r="BG13" s="4"/>
      <c r="BH13" s="4"/>
      <c r="BI13" s="4"/>
      <c r="BJ13" s="14"/>
      <c r="BL13" s="4"/>
      <c r="BM13" s="4"/>
      <c r="BN13" s="4"/>
      <c r="BO13" s="14"/>
      <c r="BQ13" s="4"/>
      <c r="BR13" s="4"/>
      <c r="BS13" s="14"/>
      <c r="BU13" s="4"/>
      <c r="BV13" s="4"/>
      <c r="BW13" s="14"/>
      <c r="BY13" s="4"/>
      <c r="BZ13" s="4"/>
      <c r="CA13" s="14"/>
      <c r="CC13" s="48"/>
      <c r="CD13" s="48"/>
      <c r="CF13" s="53">
        <v>2802982</v>
      </c>
      <c r="CG13" s="55">
        <f>CF13/$CF$9</f>
        <v>0.35843356238446422</v>
      </c>
      <c r="CH13" s="52" t="s">
        <v>82</v>
      </c>
    </row>
    <row r="14" spans="1:87" ht="15.75">
      <c r="A14" s="5">
        <f>+A12+1</f>
        <v>3</v>
      </c>
      <c r="B14" s="47" t="s">
        <v>75</v>
      </c>
      <c r="C14" s="4"/>
      <c r="D14" s="4"/>
      <c r="E14" s="4"/>
      <c r="F14" s="4"/>
      <c r="G14" s="14">
        <v>110405.33964100451</v>
      </c>
      <c r="I14" s="4"/>
      <c r="J14" s="4"/>
      <c r="K14" s="11"/>
      <c r="L14" s="14">
        <v>-1468.3699620010832</v>
      </c>
      <c r="N14" s="4"/>
      <c r="O14" s="4"/>
      <c r="P14" s="11"/>
      <c r="Q14" s="14">
        <v>-1468.3699620010832</v>
      </c>
      <c r="S14" s="4"/>
      <c r="T14" s="4"/>
      <c r="U14" s="11"/>
      <c r="V14" s="14">
        <v>-754.97545399996375</v>
      </c>
      <c r="X14" s="4"/>
      <c r="Y14" s="4"/>
      <c r="Z14" s="11"/>
      <c r="AA14" s="14">
        <v>-551.28471700006548</v>
      </c>
      <c r="AC14" s="4"/>
      <c r="AD14" s="4"/>
      <c r="AE14" s="11"/>
      <c r="AF14" s="14">
        <v>-897.77207800004226</v>
      </c>
      <c r="AH14" s="4"/>
      <c r="AI14" s="4"/>
      <c r="AJ14" s="11"/>
      <c r="AK14" s="14">
        <v>-1617.1643200005885</v>
      </c>
      <c r="AM14" s="4"/>
      <c r="AN14" s="4"/>
      <c r="AO14" s="11"/>
      <c r="AP14" s="14">
        <v>-2087.2537060008044</v>
      </c>
      <c r="AR14" s="4"/>
      <c r="AS14" s="4"/>
      <c r="AT14" s="11"/>
      <c r="AU14" s="14">
        <v>-4428.7807549996742</v>
      </c>
      <c r="AW14" s="4"/>
      <c r="AX14" s="4"/>
      <c r="AY14" s="11"/>
      <c r="AZ14" s="14">
        <v>-861.79975700001398</v>
      </c>
      <c r="BB14" s="4"/>
      <c r="BC14" s="4"/>
      <c r="BD14" s="11"/>
      <c r="BE14" s="14">
        <v>-694.65470099997742</v>
      </c>
      <c r="BG14" s="4"/>
      <c r="BH14" s="4"/>
      <c r="BI14" s="11"/>
      <c r="BJ14" s="14">
        <v>-4011.5378909998481</v>
      </c>
      <c r="BL14" s="4"/>
      <c r="BM14" s="4"/>
      <c r="BN14" s="11"/>
      <c r="BO14" s="14">
        <f>G14+L14+Q14+V14+AA14+AF14+AK14+AP14+AU14+AZ14+BE14+BJ14</f>
        <v>91563.376338001341</v>
      </c>
      <c r="BQ14" s="4"/>
      <c r="BR14" s="11"/>
      <c r="BS14" s="14">
        <f>BO14</f>
        <v>91563.376338001341</v>
      </c>
      <c r="BU14" s="4"/>
      <c r="BV14" s="11"/>
      <c r="BW14" s="14">
        <f>+BS14</f>
        <v>91563.376338001341</v>
      </c>
      <c r="BY14" s="4"/>
      <c r="BZ14" s="11"/>
      <c r="CA14" s="14">
        <f>+BW14</f>
        <v>91563.376338001341</v>
      </c>
      <c r="CC14" s="56" t="s">
        <v>83</v>
      </c>
      <c r="CD14" s="57">
        <f>CA20</f>
        <v>7820088.0000000009</v>
      </c>
      <c r="CF14" s="54"/>
      <c r="CG14" s="53"/>
      <c r="CH14" s="4"/>
    </row>
    <row r="15" spans="1:87" ht="15.75">
      <c r="A15" s="5"/>
      <c r="B15" s="4"/>
      <c r="C15" s="4"/>
      <c r="D15" s="4"/>
      <c r="E15" s="4"/>
      <c r="F15" s="4"/>
      <c r="G15" s="14"/>
      <c r="I15" s="4"/>
      <c r="J15" s="4"/>
      <c r="K15" s="4"/>
      <c r="L15" s="14"/>
      <c r="N15" s="4"/>
      <c r="O15" s="4"/>
      <c r="P15" s="4"/>
      <c r="Q15" s="14"/>
      <c r="S15" s="4"/>
      <c r="T15" s="4"/>
      <c r="U15" s="4"/>
      <c r="V15" s="14"/>
      <c r="X15" s="4"/>
      <c r="Y15" s="4"/>
      <c r="Z15" s="4"/>
      <c r="AA15" s="14"/>
      <c r="AC15" s="4"/>
      <c r="AD15" s="4"/>
      <c r="AE15" s="4"/>
      <c r="AF15" s="14"/>
      <c r="AH15" s="4"/>
      <c r="AI15" s="4"/>
      <c r="AJ15" s="4"/>
      <c r="AK15" s="14"/>
      <c r="AM15" s="4"/>
      <c r="AN15" s="4"/>
      <c r="AO15" s="4"/>
      <c r="AP15" s="14"/>
      <c r="AR15" s="4"/>
      <c r="AS15" s="4"/>
      <c r="AT15" s="4"/>
      <c r="AU15" s="14"/>
      <c r="AW15" s="4"/>
      <c r="AX15" s="4"/>
      <c r="AY15" s="4"/>
      <c r="AZ15" s="14"/>
      <c r="BB15" s="4"/>
      <c r="BC15" s="4"/>
      <c r="BD15" s="4"/>
      <c r="BE15" s="14"/>
      <c r="BG15" s="4"/>
      <c r="BH15" s="4"/>
      <c r="BI15" s="4"/>
      <c r="BJ15" s="14"/>
      <c r="BL15" s="4"/>
      <c r="BM15" s="4"/>
      <c r="BN15" s="4"/>
      <c r="BO15" s="14"/>
      <c r="BQ15" s="4"/>
      <c r="BR15" s="4"/>
      <c r="BS15" s="14"/>
      <c r="BU15" s="4"/>
      <c r="BV15" s="4"/>
      <c r="BW15" s="14"/>
      <c r="BY15" s="4"/>
      <c r="BZ15" s="4"/>
      <c r="CA15" s="14"/>
      <c r="CC15" s="58" t="s">
        <v>84</v>
      </c>
      <c r="CD15" s="59">
        <f>CF9</f>
        <v>7820088</v>
      </c>
      <c r="CF15" s="53">
        <v>239836</v>
      </c>
      <c r="CG15" s="55">
        <f>CF15/$CF$9</f>
        <v>3.0669220090617906E-2</v>
      </c>
      <c r="CH15" s="52" t="s">
        <v>86</v>
      </c>
    </row>
    <row r="16" spans="1:87" ht="15.75">
      <c r="A16" s="5">
        <f>+A14+1</f>
        <v>4</v>
      </c>
      <c r="B16" s="4" t="s">
        <v>43</v>
      </c>
      <c r="C16" s="4"/>
      <c r="D16" s="4"/>
      <c r="E16" s="4"/>
      <c r="F16" s="14"/>
      <c r="G16" s="14">
        <f>+G10+G12+G14</f>
        <v>718838.5608669871</v>
      </c>
      <c r="I16" s="4"/>
      <c r="J16" s="4"/>
      <c r="K16" s="14"/>
      <c r="L16" s="14">
        <f>+L10+L12+L14</f>
        <v>607131.49999998149</v>
      </c>
      <c r="N16" s="4"/>
      <c r="O16" s="4"/>
      <c r="P16" s="14"/>
      <c r="Q16" s="14">
        <f>+Q10+Q12+Q14</f>
        <v>607131.49999998149</v>
      </c>
      <c r="S16" s="4"/>
      <c r="T16" s="4"/>
      <c r="U16" s="14"/>
      <c r="V16" s="14">
        <f>+V10+V12+V14</f>
        <v>582115.26999998547</v>
      </c>
      <c r="X16" s="4"/>
      <c r="Y16" s="4"/>
      <c r="Z16" s="14"/>
      <c r="AA16" s="14">
        <f>+AA10+AA12+AA14</f>
        <v>586762.90999998199</v>
      </c>
      <c r="AC16" s="4"/>
      <c r="AD16" s="4"/>
      <c r="AE16" s="14"/>
      <c r="AF16" s="14">
        <f>+AF10+AF12+AF14</f>
        <v>584943.57999998215</v>
      </c>
      <c r="AH16" s="4"/>
      <c r="AI16" s="4"/>
      <c r="AJ16" s="14"/>
      <c r="AK16" s="14">
        <f>+AK10+AK12+AK14</f>
        <v>580361.3599999859</v>
      </c>
      <c r="AM16" s="4"/>
      <c r="AN16" s="4"/>
      <c r="AO16" s="14"/>
      <c r="AP16" s="14">
        <f>+AP10+AP12+AP14</f>
        <v>577952.50999999023</v>
      </c>
      <c r="AQ16" s="14"/>
      <c r="AR16" s="4"/>
      <c r="AS16" s="4"/>
      <c r="AT16" s="14"/>
      <c r="AU16" s="14">
        <f>+AU10+AU12+AU14</f>
        <v>576782.18999999063</v>
      </c>
      <c r="AW16" s="4"/>
      <c r="AX16" s="4"/>
      <c r="AY16" s="14"/>
      <c r="AZ16" s="14">
        <f>+AZ10+AZ12+AZ14</f>
        <v>590955.29999998398</v>
      </c>
      <c r="BB16" s="4"/>
      <c r="BC16" s="4"/>
      <c r="BD16" s="14"/>
      <c r="BE16" s="14">
        <f>+BE10+BE12+BE14</f>
        <v>589749.09999998251</v>
      </c>
      <c r="BG16" s="4"/>
      <c r="BH16" s="4"/>
      <c r="BI16" s="14"/>
      <c r="BJ16" s="14">
        <f>+BJ10+BJ12+BJ14</f>
        <v>583401.72999998147</v>
      </c>
      <c r="BL16" s="4"/>
      <c r="BM16" s="4"/>
      <c r="BN16" s="14"/>
      <c r="BO16" s="14">
        <f>+BO10+BO12+BO14</f>
        <v>7186125.5108668152</v>
      </c>
      <c r="BQ16" s="4"/>
      <c r="BR16" s="14"/>
      <c r="BS16" s="14">
        <f>+BS10+BS12+BS14</f>
        <v>7014152.9249278158</v>
      </c>
      <c r="BU16" s="4"/>
      <c r="BV16" s="14"/>
      <c r="BW16" s="14">
        <f>+BW10+BW12+BW14</f>
        <v>6973782.1468978152</v>
      </c>
      <c r="BY16" s="4"/>
      <c r="BZ16" s="14"/>
      <c r="CA16" s="14">
        <f>+CA10+CA12+CA14</f>
        <v>7819388.5554693043</v>
      </c>
      <c r="CC16" s="58" t="s">
        <v>44</v>
      </c>
      <c r="CD16" s="59">
        <f>CD15-CD14</f>
        <v>0</v>
      </c>
      <c r="CF16" s="60">
        <f>CF17-CF15</f>
        <v>1351933</v>
      </c>
      <c r="CG16" s="55"/>
      <c r="CH16" s="52" t="s">
        <v>87</v>
      </c>
    </row>
    <row r="17" spans="1:86" ht="16.5" thickBot="1">
      <c r="A17" s="5"/>
      <c r="B17" s="4"/>
      <c r="C17" s="4"/>
      <c r="D17" s="4"/>
      <c r="I17" s="4"/>
      <c r="N17" s="4"/>
      <c r="S17" s="4"/>
      <c r="X17" s="4"/>
      <c r="AC17" s="4"/>
      <c r="AH17" s="4"/>
      <c r="AM17" s="4"/>
      <c r="AR17" s="4"/>
      <c r="AW17" s="4"/>
      <c r="BB17" s="4"/>
      <c r="BG17" s="4"/>
      <c r="BL17" s="4"/>
      <c r="CC17" s="61" t="s">
        <v>16</v>
      </c>
      <c r="CD17" s="62">
        <v>0.98820181807817287</v>
      </c>
      <c r="CF17" s="53">
        <v>1591769</v>
      </c>
      <c r="CG17" s="55"/>
      <c r="CH17" s="52" t="s">
        <v>88</v>
      </c>
    </row>
    <row r="18" spans="1:86" ht="15.75">
      <c r="A18" s="5">
        <f>A16+1</f>
        <v>5</v>
      </c>
      <c r="B18" s="4" t="s">
        <v>45</v>
      </c>
      <c r="C18" s="4"/>
      <c r="D18" s="4"/>
      <c r="E18" s="4"/>
      <c r="F18" s="9"/>
      <c r="G18" s="12">
        <v>0.99999999879390578</v>
      </c>
      <c r="I18" s="4"/>
      <c r="J18" s="4"/>
      <c r="K18" s="9"/>
      <c r="L18" s="12">
        <v>1.0000000000000304</v>
      </c>
      <c r="N18" s="4"/>
      <c r="O18" s="4"/>
      <c r="P18" s="9"/>
      <c r="Q18" s="12">
        <v>1.0000000000000304</v>
      </c>
      <c r="S18" s="4"/>
      <c r="T18" s="4"/>
      <c r="U18" s="9"/>
      <c r="V18" s="12">
        <v>1.0000000000000251</v>
      </c>
      <c r="X18" s="4"/>
      <c r="Y18" s="4"/>
      <c r="Z18" s="9"/>
      <c r="AA18" s="12">
        <v>1.000004277707359</v>
      </c>
      <c r="AC18" s="4"/>
      <c r="AD18" s="4"/>
      <c r="AE18" s="9"/>
      <c r="AF18" s="12">
        <v>1.0000068211707149</v>
      </c>
      <c r="AH18" s="4"/>
      <c r="AI18" s="4"/>
      <c r="AJ18" s="9"/>
      <c r="AK18" s="12">
        <v>1.0000146460474455</v>
      </c>
      <c r="AM18" s="4"/>
      <c r="AN18" s="4"/>
      <c r="AO18" s="9"/>
      <c r="AP18" s="12">
        <v>1.0000483257698971</v>
      </c>
      <c r="AR18" s="4"/>
      <c r="AS18" s="4"/>
      <c r="AT18" s="9"/>
      <c r="AU18" s="12">
        <v>1.0000729391453806</v>
      </c>
      <c r="AW18" s="4"/>
      <c r="AX18" s="4"/>
      <c r="AY18" s="9"/>
      <c r="AZ18" s="12">
        <v>1.0005264357558279</v>
      </c>
      <c r="BB18" s="4"/>
      <c r="BC18" s="4"/>
      <c r="BD18" s="9"/>
      <c r="BE18" s="12">
        <v>1.0001920308144896</v>
      </c>
      <c r="BG18" s="4"/>
      <c r="BH18" s="4"/>
      <c r="BI18" s="9"/>
      <c r="BJ18" s="12">
        <v>1.0002287446079712</v>
      </c>
      <c r="BL18" s="4"/>
      <c r="BM18" s="4"/>
      <c r="BN18" s="9"/>
      <c r="BO18" s="12">
        <f>+BO20/BO16</f>
        <v>1.0000894500286992</v>
      </c>
      <c r="BQ18" s="4"/>
      <c r="BR18" s="9"/>
      <c r="BS18" s="12">
        <f>BO18</f>
        <v>1.0000894500286992</v>
      </c>
      <c r="BU18" s="4"/>
      <c r="BV18" s="9"/>
      <c r="BW18" s="12">
        <f>+BS18</f>
        <v>1.0000894500286992</v>
      </c>
      <c r="BY18" s="4"/>
      <c r="BZ18" s="9"/>
      <c r="CA18" s="12">
        <f>+BW18</f>
        <v>1.0000894500286992</v>
      </c>
      <c r="CC18" s="48"/>
      <c r="CD18" s="48"/>
      <c r="CF18" s="54"/>
      <c r="CG18" s="53"/>
      <c r="CH18" s="4"/>
    </row>
    <row r="19" spans="1:86" ht="15.75">
      <c r="A19" s="5"/>
      <c r="B19" s="4"/>
      <c r="C19" s="4"/>
      <c r="D19" s="4"/>
      <c r="E19" s="10"/>
      <c r="F19" s="11"/>
      <c r="I19" s="4"/>
      <c r="J19" s="10"/>
      <c r="K19" s="11"/>
      <c r="N19" s="4"/>
      <c r="O19" s="10"/>
      <c r="P19" s="11"/>
      <c r="S19" s="4"/>
      <c r="T19" s="10"/>
      <c r="U19" s="11"/>
      <c r="X19" s="4"/>
      <c r="Y19" s="10"/>
      <c r="Z19" s="11"/>
      <c r="AC19" s="4"/>
      <c r="AD19" s="10"/>
      <c r="AE19" s="11"/>
      <c r="AH19" s="4"/>
      <c r="AI19" s="10"/>
      <c r="AJ19" s="11"/>
      <c r="AM19" s="4"/>
      <c r="AN19" s="10"/>
      <c r="AO19" s="11"/>
      <c r="AR19" s="4"/>
      <c r="AS19" s="10"/>
      <c r="AT19" s="11"/>
      <c r="AW19" s="4"/>
      <c r="AX19" s="10"/>
      <c r="AY19" s="11"/>
      <c r="BB19" s="4"/>
      <c r="BC19" s="10"/>
      <c r="BD19" s="11"/>
      <c r="BG19" s="4"/>
      <c r="BH19" s="10"/>
      <c r="BI19" s="11"/>
      <c r="BL19" s="4"/>
      <c r="BM19" s="10"/>
      <c r="BN19" s="11"/>
      <c r="BQ19" s="10"/>
      <c r="BR19" s="11"/>
      <c r="BU19" s="10"/>
      <c r="BV19" s="11"/>
      <c r="BY19" s="10"/>
      <c r="BZ19" s="11"/>
      <c r="CC19" s="48"/>
      <c r="CD19" s="48"/>
      <c r="CF19" s="60">
        <v>3671913</v>
      </c>
      <c r="CG19" s="55">
        <f>CF19/$CF$9</f>
        <v>0.46954880814640448</v>
      </c>
      <c r="CH19" s="52" t="s">
        <v>85</v>
      </c>
    </row>
    <row r="20" spans="1:86" ht="15.75">
      <c r="A20" s="5">
        <f>A18+1</f>
        <v>6</v>
      </c>
      <c r="B20" s="4" t="s">
        <v>48</v>
      </c>
      <c r="C20" s="4"/>
      <c r="D20" s="4"/>
      <c r="E20" s="4"/>
      <c r="F20" s="3"/>
      <c r="G20" s="14">
        <f>G16*G18</f>
        <v>718838.56</v>
      </c>
      <c r="I20" s="4"/>
      <c r="J20" s="4"/>
      <c r="K20" s="3"/>
      <c r="L20" s="14">
        <f>L16*L18</f>
        <v>607131.5</v>
      </c>
      <c r="N20" s="4"/>
      <c r="O20" s="4"/>
      <c r="P20" s="3"/>
      <c r="Q20" s="14">
        <f>Q16*Q18</f>
        <v>607131.5</v>
      </c>
      <c r="S20" s="4"/>
      <c r="T20" s="4"/>
      <c r="U20" s="3"/>
      <c r="V20" s="14">
        <f>V16*V18</f>
        <v>582115.27</v>
      </c>
      <c r="X20" s="4"/>
      <c r="Y20" s="4"/>
      <c r="Z20" s="3"/>
      <c r="AA20" s="14">
        <f>AA16*AA18</f>
        <v>586765.42000000004</v>
      </c>
      <c r="AC20" s="4"/>
      <c r="AD20" s="4"/>
      <c r="AE20" s="3"/>
      <c r="AF20" s="14">
        <f>AF16*AF18</f>
        <v>584947.56999999995</v>
      </c>
      <c r="AH20" s="4"/>
      <c r="AI20" s="4"/>
      <c r="AJ20" s="3"/>
      <c r="AK20" s="14">
        <f>AK16*AK18</f>
        <v>580369.86</v>
      </c>
      <c r="AM20" s="4"/>
      <c r="AN20" s="4"/>
      <c r="AO20" s="3"/>
      <c r="AP20" s="14">
        <f>AP16*AP18</f>
        <v>577980.43999999994</v>
      </c>
      <c r="AR20" s="4"/>
      <c r="AS20" s="4"/>
      <c r="AT20" s="3"/>
      <c r="AU20" s="14">
        <f>AU16*AU18</f>
        <v>576824.26</v>
      </c>
      <c r="AW20" s="4"/>
      <c r="AX20" s="4"/>
      <c r="AY20" s="3"/>
      <c r="AZ20" s="14">
        <f>AZ16*AZ18</f>
        <v>591266.4</v>
      </c>
      <c r="BB20" s="4"/>
      <c r="BC20" s="4"/>
      <c r="BD20" s="3"/>
      <c r="BE20" s="14">
        <f>BE16*BE18</f>
        <v>589862.35</v>
      </c>
      <c r="BG20" s="4"/>
      <c r="BH20" s="4"/>
      <c r="BI20" s="3"/>
      <c r="BJ20" s="14">
        <f>BJ16*BJ18</f>
        <v>583535.18000000005</v>
      </c>
      <c r="BL20" s="4"/>
      <c r="BM20" s="4"/>
      <c r="BN20" s="3"/>
      <c r="BO20" s="14">
        <f>G20+L20+Q20+V20+AA20+AF20+AK20+AP20+AU20+AZ20+BE20+BJ20</f>
        <v>7186768.3099999987</v>
      </c>
      <c r="BQ20" s="4"/>
      <c r="BR20" s="3"/>
      <c r="BS20" s="14">
        <f>+BS16*BS18</f>
        <v>7014780.3411082514</v>
      </c>
      <c r="BU20" s="4"/>
      <c r="BV20" s="3"/>
      <c r="BW20" s="14">
        <f>+BW16*BW18</f>
        <v>6974405.9519109968</v>
      </c>
      <c r="BY20" s="4"/>
      <c r="BZ20" s="3"/>
      <c r="CA20" s="14">
        <f>+CA16*CA18</f>
        <v>7820088.0000000009</v>
      </c>
      <c r="CC20" s="48"/>
      <c r="CD20" s="48"/>
      <c r="CF20" s="53">
        <f>CF11+CF12+CF13+CF15+CF19</f>
        <v>7820088</v>
      </c>
      <c r="CG20" s="53"/>
      <c r="CH20" s="52" t="s">
        <v>89</v>
      </c>
    </row>
    <row r="21" spans="1:86" ht="15.75">
      <c r="A21" s="5"/>
      <c r="B21" s="4"/>
      <c r="C21" s="4"/>
      <c r="D21" s="4"/>
      <c r="E21" s="4"/>
      <c r="F21" s="3"/>
      <c r="G21" s="13" t="s">
        <v>39</v>
      </c>
      <c r="I21" s="4"/>
      <c r="J21" s="4"/>
      <c r="K21" s="3"/>
      <c r="L21" s="13" t="s">
        <v>39</v>
      </c>
      <c r="N21" s="4"/>
      <c r="O21" s="4"/>
      <c r="P21" s="3"/>
      <c r="Q21" s="13" t="s">
        <v>39</v>
      </c>
      <c r="S21" s="4"/>
      <c r="T21" s="4"/>
      <c r="U21" s="3"/>
      <c r="V21" s="13" t="s">
        <v>39</v>
      </c>
      <c r="X21" s="4"/>
      <c r="Y21" s="4"/>
      <c r="Z21" s="3"/>
      <c r="AA21" s="13" t="s">
        <v>39</v>
      </c>
      <c r="AC21" s="4"/>
      <c r="AD21" s="4"/>
      <c r="AE21" s="3"/>
      <c r="AF21" s="13" t="s">
        <v>39</v>
      </c>
      <c r="AH21" s="4"/>
      <c r="AI21" s="4"/>
      <c r="AJ21" s="3"/>
      <c r="AK21" s="13" t="s">
        <v>39</v>
      </c>
      <c r="AM21" s="4"/>
      <c r="AN21" s="4"/>
      <c r="AO21" s="3"/>
      <c r="AP21" s="13" t="s">
        <v>39</v>
      </c>
      <c r="AR21" s="4"/>
      <c r="AS21" s="4"/>
      <c r="AT21" s="3"/>
      <c r="AU21" s="13" t="s">
        <v>39</v>
      </c>
      <c r="AW21" s="4"/>
      <c r="AX21" s="4"/>
      <c r="AY21" s="3"/>
      <c r="AZ21" s="13" t="s">
        <v>39</v>
      </c>
      <c r="BB21" s="4"/>
      <c r="BC21" s="4"/>
      <c r="BD21" s="3"/>
      <c r="BE21" s="13" t="s">
        <v>39</v>
      </c>
      <c r="BG21" s="4"/>
      <c r="BH21" s="4"/>
      <c r="BI21" s="3"/>
      <c r="BJ21" s="13" t="s">
        <v>39</v>
      </c>
      <c r="BO21" s="13" t="s">
        <v>39</v>
      </c>
      <c r="BS21" s="13" t="s">
        <v>39</v>
      </c>
      <c r="BW21" s="13" t="s">
        <v>39</v>
      </c>
      <c r="CA21" s="13" t="s">
        <v>39</v>
      </c>
      <c r="CC21" s="48"/>
      <c r="CD21" s="48"/>
      <c r="CF21" s="4"/>
      <c r="CG21" s="4"/>
      <c r="CH21" s="4"/>
    </row>
    <row r="22" spans="1:86" ht="15.75">
      <c r="A22" s="5"/>
      <c r="B22" s="4"/>
      <c r="C22" s="4"/>
      <c r="D22" s="4"/>
      <c r="E22" s="4"/>
      <c r="F22" s="3"/>
      <c r="G22" s="13"/>
      <c r="I22" s="4"/>
      <c r="J22" s="4"/>
      <c r="K22" s="3"/>
      <c r="L22" s="13"/>
      <c r="N22" s="4"/>
      <c r="O22" s="4"/>
      <c r="P22" s="3"/>
      <c r="Q22" s="13"/>
      <c r="S22" s="4"/>
      <c r="T22" s="4"/>
      <c r="U22" s="3"/>
      <c r="V22" s="13"/>
      <c r="X22" s="4"/>
      <c r="Y22" s="4"/>
      <c r="Z22" s="3"/>
      <c r="AA22" s="13"/>
      <c r="AC22" s="4"/>
      <c r="AD22" s="4"/>
      <c r="AE22" s="3"/>
      <c r="AF22" s="13"/>
      <c r="AH22" s="4"/>
      <c r="AI22" s="4"/>
      <c r="AJ22" s="3"/>
      <c r="AK22" s="13"/>
      <c r="AM22" s="4"/>
      <c r="AN22" s="4"/>
      <c r="AO22" s="3"/>
      <c r="AP22" s="13"/>
      <c r="AR22" s="4"/>
      <c r="AS22" s="4"/>
      <c r="AT22" s="3"/>
      <c r="AU22" s="13"/>
      <c r="AW22" s="4"/>
      <c r="AX22" s="4"/>
      <c r="AY22" s="3"/>
      <c r="AZ22" s="13"/>
      <c r="BB22" s="4"/>
      <c r="BC22" s="4"/>
      <c r="BD22" s="3"/>
      <c r="BE22" s="13"/>
      <c r="BG22" s="4"/>
      <c r="BH22" s="4"/>
      <c r="BI22" s="3"/>
      <c r="BJ22" s="13"/>
      <c r="BO22" s="13"/>
      <c r="BS22" s="13"/>
      <c r="BW22" s="13"/>
      <c r="CA22" s="13"/>
      <c r="CC22" s="48"/>
      <c r="CD22" s="48"/>
      <c r="CF22" s="4"/>
      <c r="CG22" s="4"/>
      <c r="CH22" s="4"/>
    </row>
    <row r="23" spans="1:86" ht="15.75">
      <c r="A23" s="5"/>
      <c r="B23" s="4"/>
      <c r="C23" s="4"/>
      <c r="D23" s="4"/>
      <c r="E23" s="4"/>
      <c r="F23" s="3"/>
      <c r="G23" s="13"/>
      <c r="I23" s="4"/>
      <c r="J23" s="4"/>
      <c r="K23" s="3"/>
      <c r="L23" s="13"/>
      <c r="N23" s="4"/>
      <c r="O23" s="4"/>
      <c r="P23" s="3"/>
      <c r="Q23" s="13"/>
      <c r="S23" s="4"/>
      <c r="T23" s="4"/>
      <c r="U23" s="3"/>
      <c r="V23" s="13"/>
      <c r="X23" s="4"/>
      <c r="Y23" s="4"/>
      <c r="Z23" s="3"/>
      <c r="AA23" s="13"/>
      <c r="AC23" s="4"/>
      <c r="AD23" s="4"/>
      <c r="AE23" s="3"/>
      <c r="AF23" s="13"/>
      <c r="AH23" s="4"/>
      <c r="AI23" s="4"/>
      <c r="AJ23" s="3"/>
      <c r="AK23" s="13"/>
      <c r="AM23" s="4"/>
      <c r="AN23" s="4"/>
      <c r="AO23" s="3"/>
      <c r="AP23" s="13"/>
      <c r="AR23" s="4"/>
      <c r="AS23" s="4"/>
      <c r="AT23" s="3"/>
      <c r="AU23" s="13"/>
      <c r="AW23" s="4"/>
      <c r="AX23" s="4"/>
      <c r="AY23" s="3"/>
      <c r="AZ23" s="13"/>
      <c r="BB23" s="4"/>
      <c r="BC23" s="4"/>
      <c r="BD23" s="3"/>
      <c r="BE23" s="13"/>
      <c r="BG23" s="4"/>
      <c r="BH23" s="4"/>
      <c r="BI23" s="3"/>
      <c r="BJ23" s="13"/>
      <c r="BO23" s="13"/>
      <c r="BS23" s="13"/>
      <c r="BW23" s="13"/>
      <c r="BZ23" s="26" t="s">
        <v>96</v>
      </c>
      <c r="CA23" s="67">
        <v>136205</v>
      </c>
      <c r="CC23" s="48"/>
      <c r="CD23" s="48"/>
      <c r="CF23" s="4"/>
      <c r="CG23" s="4"/>
      <c r="CH23" s="4"/>
    </row>
    <row r="24" spans="1:86" ht="15.75">
      <c r="A24" s="5"/>
      <c r="B24" s="4"/>
      <c r="C24" s="4"/>
      <c r="D24" s="4"/>
      <c r="E24" s="4"/>
      <c r="F24" s="3"/>
      <c r="G24" s="13"/>
      <c r="I24" s="4"/>
      <c r="J24" s="4"/>
      <c r="K24" s="3"/>
      <c r="L24" s="13"/>
      <c r="N24" s="4"/>
      <c r="O24" s="4"/>
      <c r="P24" s="3"/>
      <c r="Q24" s="13"/>
      <c r="S24" s="4"/>
      <c r="T24" s="4"/>
      <c r="U24" s="3"/>
      <c r="V24" s="13"/>
      <c r="X24" s="4"/>
      <c r="Y24" s="4"/>
      <c r="Z24" s="3"/>
      <c r="AA24" s="13"/>
      <c r="AC24" s="4"/>
      <c r="AD24" s="4"/>
      <c r="AE24" s="3"/>
      <c r="AF24" s="13"/>
      <c r="AH24" s="4"/>
      <c r="AI24" s="4"/>
      <c r="AJ24" s="3"/>
      <c r="AK24" s="13"/>
      <c r="AM24" s="4"/>
      <c r="AN24" s="4"/>
      <c r="AO24" s="3"/>
      <c r="AP24" s="13"/>
      <c r="AR24" s="4"/>
      <c r="AS24" s="4"/>
      <c r="AT24" s="3"/>
      <c r="AU24" s="13"/>
      <c r="AW24" s="4"/>
      <c r="AX24" s="4"/>
      <c r="AY24" s="3"/>
      <c r="AZ24" s="13"/>
      <c r="BB24" s="4"/>
      <c r="BC24" s="4"/>
      <c r="BD24" s="3"/>
      <c r="BE24" s="13"/>
      <c r="BG24" s="4"/>
      <c r="BH24" s="4"/>
      <c r="BI24" s="3"/>
      <c r="BJ24" s="13"/>
      <c r="BO24" s="13"/>
      <c r="BS24" s="13"/>
      <c r="BW24" s="13"/>
      <c r="CA24" s="13"/>
      <c r="CC24" s="48"/>
      <c r="CD24" s="48"/>
      <c r="CF24" s="4"/>
      <c r="CG24" s="4"/>
      <c r="CH24" s="4"/>
    </row>
    <row r="25" spans="1:86" ht="15.75">
      <c r="A25" s="5"/>
      <c r="B25" s="4"/>
      <c r="C25" s="4"/>
      <c r="D25" s="4"/>
      <c r="E25" s="4"/>
      <c r="F25" s="3"/>
      <c r="G25" s="13"/>
      <c r="I25" s="4"/>
      <c r="J25" s="4"/>
      <c r="K25" s="3"/>
      <c r="L25" s="13"/>
      <c r="N25" s="4"/>
      <c r="O25" s="4"/>
      <c r="P25" s="3"/>
      <c r="Q25" s="13"/>
      <c r="S25" s="4"/>
      <c r="T25" s="4"/>
      <c r="U25" s="3"/>
      <c r="V25" s="13"/>
      <c r="X25" s="4"/>
      <c r="Y25" s="4"/>
      <c r="Z25" s="3"/>
      <c r="AA25" s="13"/>
      <c r="AC25" s="4"/>
      <c r="AD25" s="4"/>
      <c r="AE25" s="3"/>
      <c r="AF25" s="13"/>
      <c r="AH25" s="4"/>
      <c r="AI25" s="4"/>
      <c r="AJ25" s="3"/>
      <c r="AK25" s="13"/>
      <c r="AM25" s="4"/>
      <c r="AN25" s="4"/>
      <c r="AO25" s="3"/>
      <c r="AP25" s="13"/>
      <c r="AR25" s="4"/>
      <c r="AS25" s="4"/>
      <c r="AT25" s="3"/>
      <c r="AU25" s="13"/>
      <c r="AW25" s="4"/>
      <c r="AX25" s="4"/>
      <c r="AY25" s="3"/>
      <c r="AZ25" s="13"/>
      <c r="BB25" s="4"/>
      <c r="BC25" s="4"/>
      <c r="BD25" s="3"/>
      <c r="BE25" s="13"/>
      <c r="BG25" s="4"/>
      <c r="BH25" s="4"/>
      <c r="BI25" s="3"/>
      <c r="BJ25" s="13"/>
      <c r="BO25" s="13"/>
      <c r="BS25" s="13"/>
      <c r="BW25" s="13"/>
      <c r="BZ25" s="66" t="s">
        <v>93</v>
      </c>
      <c r="CA25" s="67">
        <f>(CA20+CA23)*0.014</f>
        <v>111388.10200000001</v>
      </c>
      <c r="CC25" s="48"/>
      <c r="CD25" s="48"/>
      <c r="CF25" s="4"/>
      <c r="CG25" s="4"/>
      <c r="CH25" s="4"/>
    </row>
    <row r="26" spans="1:86" ht="15.75">
      <c r="A26" s="5"/>
      <c r="B26" s="4"/>
      <c r="C26" s="4"/>
      <c r="D26" s="4"/>
      <c r="E26" s="4"/>
      <c r="F26" s="3"/>
      <c r="G26" s="13"/>
      <c r="I26" s="4"/>
      <c r="J26" s="4"/>
      <c r="K26" s="3"/>
      <c r="L26" s="13"/>
      <c r="N26" s="4"/>
      <c r="O26" s="4"/>
      <c r="P26" s="3"/>
      <c r="Q26" s="13"/>
      <c r="S26" s="4"/>
      <c r="T26" s="4"/>
      <c r="U26" s="3"/>
      <c r="V26" s="13"/>
      <c r="X26" s="4"/>
      <c r="Y26" s="4"/>
      <c r="Z26" s="3"/>
      <c r="AA26" s="13"/>
      <c r="AC26" s="4"/>
      <c r="AD26" s="4"/>
      <c r="AE26" s="3"/>
      <c r="AF26" s="13"/>
      <c r="AH26" s="4"/>
      <c r="AI26" s="4"/>
      <c r="AJ26" s="3"/>
      <c r="AK26" s="13"/>
      <c r="AM26" s="4"/>
      <c r="AN26" s="4"/>
      <c r="AO26" s="3"/>
      <c r="AP26" s="13"/>
      <c r="AR26" s="4"/>
      <c r="AS26" s="4"/>
      <c r="AT26" s="3"/>
      <c r="AU26" s="13"/>
      <c r="AW26" s="4"/>
      <c r="AX26" s="4"/>
      <c r="AY26" s="3"/>
      <c r="AZ26" s="13"/>
      <c r="BB26" s="4"/>
      <c r="BC26" s="4"/>
      <c r="BD26" s="3"/>
      <c r="BE26" s="13"/>
      <c r="BG26" s="4"/>
      <c r="BH26" s="4"/>
      <c r="BI26" s="3"/>
      <c r="BJ26" s="13"/>
      <c r="BO26" s="13"/>
      <c r="BS26" s="13"/>
      <c r="BW26" s="13"/>
      <c r="BZ26" s="48"/>
      <c r="CA26" s="13"/>
      <c r="CC26" s="48"/>
      <c r="CD26" s="48"/>
      <c r="CE26" s="48"/>
      <c r="CF26" s="63">
        <v>2471031.2040750589</v>
      </c>
      <c r="CG26" s="53"/>
      <c r="CH26" s="52" t="s">
        <v>90</v>
      </c>
    </row>
    <row r="27" spans="1:86" ht="15.75">
      <c r="A27" s="5"/>
      <c r="B27" s="4"/>
      <c r="C27" s="4"/>
      <c r="D27" s="4"/>
      <c r="E27" s="4"/>
      <c r="F27" s="3"/>
      <c r="G27" s="13"/>
      <c r="I27" s="4"/>
      <c r="J27" s="4"/>
      <c r="K27" s="3"/>
      <c r="L27" s="13"/>
      <c r="N27" s="4"/>
      <c r="O27" s="4"/>
      <c r="P27" s="3"/>
      <c r="Q27" s="13"/>
      <c r="S27" s="4"/>
      <c r="T27" s="4"/>
      <c r="U27" s="3"/>
      <c r="V27" s="13"/>
      <c r="X27" s="4"/>
      <c r="Y27" s="4"/>
      <c r="Z27" s="3"/>
      <c r="AA27" s="13"/>
      <c r="AC27" s="4"/>
      <c r="AD27" s="4"/>
      <c r="AE27" s="3"/>
      <c r="AF27" s="13"/>
      <c r="AH27" s="4"/>
      <c r="AI27" s="4"/>
      <c r="AJ27" s="3"/>
      <c r="AK27" s="13"/>
      <c r="AM27" s="4"/>
      <c r="AN27" s="4"/>
      <c r="AO27" s="3"/>
      <c r="AP27" s="13"/>
      <c r="AR27" s="4"/>
      <c r="AS27" s="4"/>
      <c r="AT27" s="3"/>
      <c r="AU27" s="13"/>
      <c r="AW27" s="4"/>
      <c r="AX27" s="4"/>
      <c r="AY27" s="3"/>
      <c r="AZ27" s="13"/>
      <c r="BB27" s="4"/>
      <c r="BC27" s="4"/>
      <c r="BD27" s="3"/>
      <c r="BE27" s="13"/>
      <c r="BG27" s="4"/>
      <c r="BH27" s="4"/>
      <c r="BI27" s="3"/>
      <c r="BJ27" s="13"/>
      <c r="BO27" s="13"/>
      <c r="BS27" s="13"/>
      <c r="BW27" s="13"/>
      <c r="BZ27" s="66" t="s">
        <v>94</v>
      </c>
      <c r="CA27" s="68">
        <f>+CA20+CA25+CA23</f>
        <v>8067681.1020000009</v>
      </c>
      <c r="CC27" s="48"/>
      <c r="CD27" s="48"/>
      <c r="CF27" s="64">
        <v>144501.70272073528</v>
      </c>
      <c r="CG27" s="55">
        <f>SUM(CG11:CG19)</f>
        <v>1</v>
      </c>
      <c r="CH27" s="52" t="s">
        <v>91</v>
      </c>
    </row>
    <row r="28" spans="1:86" ht="15.75">
      <c r="A28" s="69">
        <f>A20+1</f>
        <v>7</v>
      </c>
      <c r="B28" s="70" t="s">
        <v>49</v>
      </c>
      <c r="C28" s="70"/>
      <c r="D28" s="70"/>
      <c r="E28" s="70"/>
      <c r="F28" s="71"/>
      <c r="G28" s="72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C28" s="48"/>
      <c r="CD28" s="48"/>
      <c r="CF28" s="53">
        <f>CF26+CF27</f>
        <v>2615532.9067957941</v>
      </c>
      <c r="CG28" s="53"/>
      <c r="CH28" s="52"/>
    </row>
    <row r="29" spans="1:86" ht="15.75">
      <c r="A29" s="69"/>
      <c r="B29" s="70"/>
      <c r="C29" s="70"/>
      <c r="D29" s="70"/>
      <c r="E29" s="70"/>
      <c r="F29" s="70"/>
      <c r="G29" s="70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4" t="s">
        <v>71</v>
      </c>
      <c r="BW29" s="75">
        <f>+BW20-BS20</f>
        <v>-40374.389197254553</v>
      </c>
      <c r="BX29" s="73"/>
      <c r="BY29" s="73"/>
      <c r="BZ29" s="74" t="s">
        <v>71</v>
      </c>
      <c r="CA29" s="75">
        <f>+CA27-BW20</f>
        <v>1093275.1500890041</v>
      </c>
      <c r="CC29" s="48"/>
      <c r="CD29" s="48"/>
      <c r="CE29" s="48"/>
      <c r="CH29" s="48"/>
    </row>
    <row r="30" spans="1:86" ht="15.75">
      <c r="A30" s="69">
        <f>A28+1</f>
        <v>8</v>
      </c>
      <c r="B30" s="70" t="s">
        <v>50</v>
      </c>
      <c r="C30" s="70"/>
      <c r="D30" s="70"/>
      <c r="E30" s="70"/>
      <c r="F30" s="70"/>
      <c r="G30" s="70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6"/>
      <c r="BW30" s="76"/>
      <c r="BX30" s="73"/>
      <c r="BY30" s="73"/>
      <c r="BZ30" s="76"/>
      <c r="CA30" s="76"/>
      <c r="CC30" s="48"/>
      <c r="CH30" s="48"/>
    </row>
    <row r="31" spans="1:86" ht="15.7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4" t="s">
        <v>72</v>
      </c>
      <c r="BW31" s="77">
        <f>+BW29/BS20</f>
        <v>-5.7556170306076728E-3</v>
      </c>
      <c r="BX31" s="73"/>
      <c r="BY31" s="73"/>
      <c r="BZ31" s="74" t="s">
        <v>72</v>
      </c>
      <c r="CA31" s="77">
        <f>CA29/BW20</f>
        <v>0.15675530756701153</v>
      </c>
      <c r="CC31" s="48"/>
    </row>
    <row r="32" spans="1:86">
      <c r="CC32" s="48"/>
    </row>
    <row r="33" spans="81:82">
      <c r="CC33" s="48"/>
    </row>
    <row r="34" spans="81:82">
      <c r="CC34" s="48"/>
    </row>
    <row r="35" spans="81:82">
      <c r="CC35" s="48"/>
      <c r="CD35" s="48"/>
    </row>
    <row r="36" spans="81:82">
      <c r="CC36" s="48"/>
      <c r="CD36" s="48"/>
    </row>
    <row r="37" spans="81:82">
      <c r="CC37" s="28"/>
      <c r="CD37" s="48"/>
    </row>
    <row r="38" spans="81:82">
      <c r="CD38" s="48"/>
    </row>
    <row r="39" spans="81:82">
      <c r="CD39" s="48"/>
    </row>
    <row r="40" spans="81:82">
      <c r="CD40" s="48"/>
    </row>
    <row r="41" spans="81:82">
      <c r="CD41" s="48"/>
    </row>
    <row r="42" spans="81:82">
      <c r="CC42" s="65"/>
    </row>
  </sheetData>
  <pageMargins left="0.7" right="0.7" top="0.75" bottom="0.75" header="0.3" footer="0.3"/>
  <pageSetup orientation="landscape" r:id="rId1"/>
  <headerFooter>
    <oddHeader>&amp;RIURC CAUSE NO. 45253
FINAL ORDER - ATTACHMENT D
Rate Design
Workpaper RD17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110"/>
  <sheetViews>
    <sheetView topLeftCell="A84" zoomScaleNormal="100" workbookViewId="0">
      <selection activeCell="C19" sqref="C19"/>
    </sheetView>
  </sheetViews>
  <sheetFormatPr defaultColWidth="9.140625" defaultRowHeight="15"/>
  <cols>
    <col min="1" max="11" width="15.85546875" style="26" customWidth="1"/>
    <col min="12" max="12" width="9.140625" style="26"/>
    <col min="13" max="22" width="15.85546875" style="26" customWidth="1"/>
    <col min="23" max="23" width="9.140625" style="26"/>
    <col min="24" max="33" width="15.85546875" style="26" customWidth="1"/>
    <col min="34" max="34" width="9.140625" style="26"/>
    <col min="35" max="44" width="15.85546875" style="26" customWidth="1"/>
    <col min="45" max="45" width="9.140625" style="26"/>
    <col min="46" max="55" width="15.85546875" style="26" customWidth="1"/>
    <col min="56" max="56" width="9.140625" style="26"/>
    <col min="57" max="66" width="15.85546875" style="26" customWidth="1"/>
    <col min="67" max="67" width="9.140625" style="26"/>
    <col min="68" max="77" width="15.85546875" style="26" customWidth="1"/>
    <col min="78" max="78" width="9.140625" style="26"/>
    <col min="79" max="88" width="15.85546875" style="26" customWidth="1"/>
    <col min="89" max="89" width="9.140625" style="26"/>
    <col min="90" max="99" width="15.85546875" style="26" customWidth="1"/>
    <col min="100" max="100" width="9.140625" style="26"/>
    <col min="101" max="110" width="15.85546875" style="26" customWidth="1"/>
    <col min="111" max="111" width="9.140625" style="26"/>
    <col min="112" max="121" width="15.85546875" style="26" customWidth="1"/>
    <col min="122" max="122" width="9.140625" style="26"/>
    <col min="123" max="132" width="15.85546875" style="26" customWidth="1"/>
    <col min="133" max="133" width="9.140625" style="26"/>
    <col min="134" max="143" width="15.85546875" style="26" customWidth="1"/>
    <col min="144" max="16384" width="9.140625" style="26"/>
  </cols>
  <sheetData>
    <row r="1" spans="1:143" s="36" customFormat="1" ht="23.25">
      <c r="A1" s="46" t="s">
        <v>78</v>
      </c>
    </row>
    <row r="2" spans="1:143" s="36" customFormat="1" ht="28.5">
      <c r="A2" s="23" t="s">
        <v>53</v>
      </c>
      <c r="B2" s="43" t="s">
        <v>74</v>
      </c>
      <c r="C2" s="25"/>
      <c r="D2" s="25"/>
      <c r="E2" s="25"/>
      <c r="F2" s="25"/>
      <c r="G2" s="25"/>
      <c r="H2" s="25"/>
      <c r="I2" s="25"/>
      <c r="J2" s="25"/>
      <c r="K2" s="25"/>
      <c r="M2" s="44">
        <v>42917</v>
      </c>
      <c r="N2" s="25"/>
      <c r="O2" s="25"/>
      <c r="P2" s="25"/>
      <c r="Q2" s="25"/>
      <c r="R2" s="25"/>
      <c r="S2" s="25"/>
      <c r="T2" s="25"/>
      <c r="U2" s="25"/>
      <c r="V2" s="25"/>
      <c r="X2" s="44">
        <v>42948</v>
      </c>
      <c r="Y2" s="25"/>
      <c r="Z2" s="25"/>
      <c r="AA2" s="25"/>
      <c r="AB2" s="25"/>
      <c r="AC2" s="25"/>
      <c r="AD2" s="25"/>
      <c r="AE2" s="25"/>
      <c r="AF2" s="25"/>
      <c r="AG2" s="25"/>
      <c r="AI2" s="44">
        <v>42979</v>
      </c>
      <c r="AJ2" s="25"/>
      <c r="AK2" s="25"/>
      <c r="AL2" s="25"/>
      <c r="AM2" s="25"/>
      <c r="AN2" s="25"/>
      <c r="AO2" s="25"/>
      <c r="AP2" s="25"/>
      <c r="AQ2" s="25"/>
      <c r="AR2" s="25"/>
      <c r="AT2" s="44">
        <v>43009</v>
      </c>
      <c r="AU2" s="25"/>
      <c r="AV2" s="25"/>
      <c r="AW2" s="25"/>
      <c r="AX2" s="25"/>
      <c r="AY2" s="25"/>
      <c r="AZ2" s="25"/>
      <c r="BA2" s="25"/>
      <c r="BB2" s="25"/>
      <c r="BC2" s="25"/>
      <c r="BE2" s="44">
        <v>43040</v>
      </c>
      <c r="BF2" s="25"/>
      <c r="BG2" s="25"/>
      <c r="BH2" s="25"/>
      <c r="BI2" s="25"/>
      <c r="BJ2" s="25"/>
      <c r="BK2" s="25"/>
      <c r="BL2" s="25"/>
      <c r="BM2" s="25"/>
      <c r="BN2" s="25"/>
      <c r="BP2" s="44">
        <v>43070</v>
      </c>
      <c r="BQ2" s="25"/>
      <c r="BR2" s="25"/>
      <c r="BS2" s="25"/>
      <c r="BT2" s="25"/>
      <c r="BU2" s="25"/>
      <c r="BV2" s="25"/>
      <c r="BW2" s="25"/>
      <c r="BX2" s="25"/>
      <c r="BY2" s="25"/>
      <c r="CA2" s="44">
        <v>43101</v>
      </c>
      <c r="CB2" s="25"/>
      <c r="CC2" s="25"/>
      <c r="CD2" s="25"/>
      <c r="CE2" s="25"/>
      <c r="CF2" s="25"/>
      <c r="CG2" s="25"/>
      <c r="CH2" s="25"/>
      <c r="CI2" s="25"/>
      <c r="CJ2" s="25"/>
      <c r="CL2" s="44">
        <v>43132</v>
      </c>
      <c r="CM2" s="25"/>
      <c r="CN2" s="25"/>
      <c r="CO2" s="25"/>
      <c r="CP2" s="25"/>
      <c r="CQ2" s="25"/>
      <c r="CR2" s="25"/>
      <c r="CS2" s="25"/>
      <c r="CT2" s="25"/>
      <c r="CU2" s="25"/>
      <c r="CW2" s="44">
        <v>43160</v>
      </c>
      <c r="CX2" s="25"/>
      <c r="CY2" s="25"/>
      <c r="CZ2" s="25"/>
      <c r="DA2" s="25"/>
      <c r="DB2" s="25"/>
      <c r="DC2" s="25"/>
      <c r="DD2" s="25"/>
      <c r="DE2" s="25"/>
      <c r="DF2" s="25"/>
      <c r="DH2" s="44">
        <v>43191</v>
      </c>
      <c r="DI2" s="25"/>
      <c r="DJ2" s="25"/>
      <c r="DK2" s="25"/>
      <c r="DL2" s="25"/>
      <c r="DM2" s="25"/>
      <c r="DN2" s="25"/>
      <c r="DO2" s="25"/>
      <c r="DP2" s="25"/>
      <c r="DQ2" s="25"/>
      <c r="DS2" s="44">
        <v>43221</v>
      </c>
      <c r="DT2" s="25"/>
      <c r="DU2" s="25"/>
      <c r="DV2" s="25"/>
      <c r="DW2" s="25"/>
      <c r="DX2" s="25"/>
      <c r="DY2" s="25"/>
      <c r="DZ2" s="25"/>
      <c r="EA2" s="25"/>
      <c r="EB2" s="25"/>
      <c r="ED2" s="44">
        <v>43252</v>
      </c>
      <c r="EE2" s="25"/>
      <c r="EF2" s="25"/>
      <c r="EG2" s="25"/>
      <c r="EH2" s="25"/>
      <c r="EI2" s="25"/>
      <c r="EJ2" s="25"/>
      <c r="EK2" s="25"/>
      <c r="EL2" s="25"/>
      <c r="EM2" s="25"/>
    </row>
    <row r="3" spans="1:143" s="36" customFormat="1">
      <c r="E3" s="36" t="s">
        <v>2</v>
      </c>
      <c r="F3" s="36" t="s">
        <v>2</v>
      </c>
      <c r="G3" s="36" t="s">
        <v>3</v>
      </c>
      <c r="J3" s="36" t="s">
        <v>4</v>
      </c>
      <c r="K3" s="36" t="s">
        <v>5</v>
      </c>
      <c r="P3" s="36" t="s">
        <v>2</v>
      </c>
      <c r="Q3" s="36" t="s">
        <v>2</v>
      </c>
      <c r="R3" s="36" t="s">
        <v>3</v>
      </c>
      <c r="U3" s="36" t="s">
        <v>4</v>
      </c>
      <c r="V3" s="36" t="s">
        <v>5</v>
      </c>
      <c r="AA3" s="36" t="s">
        <v>2</v>
      </c>
      <c r="AB3" s="36" t="s">
        <v>2</v>
      </c>
      <c r="AC3" s="36" t="s">
        <v>3</v>
      </c>
      <c r="AF3" s="36" t="s">
        <v>4</v>
      </c>
      <c r="AG3" s="36" t="s">
        <v>5</v>
      </c>
      <c r="AL3" s="36" t="s">
        <v>2</v>
      </c>
      <c r="AM3" s="36" t="s">
        <v>2</v>
      </c>
      <c r="AN3" s="36" t="s">
        <v>3</v>
      </c>
      <c r="AQ3" s="36" t="s">
        <v>4</v>
      </c>
      <c r="AR3" s="36" t="s">
        <v>5</v>
      </c>
      <c r="AW3" s="36" t="s">
        <v>2</v>
      </c>
      <c r="AX3" s="36" t="s">
        <v>2</v>
      </c>
      <c r="AY3" s="36" t="s">
        <v>3</v>
      </c>
      <c r="BB3" s="36" t="s">
        <v>4</v>
      </c>
      <c r="BC3" s="36" t="s">
        <v>5</v>
      </c>
      <c r="BH3" s="36" t="s">
        <v>2</v>
      </c>
      <c r="BI3" s="36" t="s">
        <v>2</v>
      </c>
      <c r="BJ3" s="36" t="s">
        <v>3</v>
      </c>
      <c r="BM3" s="36" t="s">
        <v>4</v>
      </c>
      <c r="BN3" s="36" t="s">
        <v>5</v>
      </c>
      <c r="BS3" s="36" t="s">
        <v>2</v>
      </c>
      <c r="BT3" s="36" t="s">
        <v>2</v>
      </c>
      <c r="BU3" s="36" t="s">
        <v>3</v>
      </c>
      <c r="BX3" s="36" t="s">
        <v>4</v>
      </c>
      <c r="BY3" s="36" t="s">
        <v>5</v>
      </c>
      <c r="CD3" s="36" t="s">
        <v>2</v>
      </c>
      <c r="CE3" s="36" t="s">
        <v>2</v>
      </c>
      <c r="CF3" s="36" t="s">
        <v>3</v>
      </c>
      <c r="CI3" s="36" t="s">
        <v>4</v>
      </c>
      <c r="CJ3" s="36" t="s">
        <v>5</v>
      </c>
      <c r="CO3" s="36" t="s">
        <v>2</v>
      </c>
      <c r="CP3" s="36" t="s">
        <v>2</v>
      </c>
      <c r="CQ3" s="36" t="s">
        <v>3</v>
      </c>
      <c r="CT3" s="36" t="s">
        <v>4</v>
      </c>
      <c r="CU3" s="36" t="s">
        <v>5</v>
      </c>
      <c r="CZ3" s="36" t="s">
        <v>2</v>
      </c>
      <c r="DA3" s="36" t="s">
        <v>2</v>
      </c>
      <c r="DB3" s="36" t="s">
        <v>3</v>
      </c>
      <c r="DE3" s="36" t="s">
        <v>4</v>
      </c>
      <c r="DF3" s="36" t="s">
        <v>5</v>
      </c>
      <c r="DK3" s="36" t="s">
        <v>2</v>
      </c>
      <c r="DL3" s="36" t="s">
        <v>2</v>
      </c>
      <c r="DM3" s="36" t="s">
        <v>3</v>
      </c>
      <c r="DP3" s="36" t="s">
        <v>4</v>
      </c>
      <c r="DQ3" s="36" t="s">
        <v>5</v>
      </c>
      <c r="DV3" s="36" t="s">
        <v>2</v>
      </c>
      <c r="DW3" s="36" t="s">
        <v>2</v>
      </c>
      <c r="DX3" s="36" t="s">
        <v>3</v>
      </c>
      <c r="EA3" s="36" t="s">
        <v>4</v>
      </c>
      <c r="EB3" s="36" t="s">
        <v>5</v>
      </c>
      <c r="EG3" s="36" t="s">
        <v>2</v>
      </c>
      <c r="EH3" s="36" t="s">
        <v>2</v>
      </c>
      <c r="EI3" s="36" t="s">
        <v>3</v>
      </c>
      <c r="EL3" s="36" t="s">
        <v>4</v>
      </c>
      <c r="EM3" s="36" t="s">
        <v>5</v>
      </c>
    </row>
    <row r="4" spans="1:143" s="36" customFormat="1">
      <c r="B4" s="36" t="s">
        <v>6</v>
      </c>
      <c r="C4" s="36" t="s">
        <v>7</v>
      </c>
      <c r="D4" s="36" t="s">
        <v>8</v>
      </c>
      <c r="E4" s="36" t="s">
        <v>7</v>
      </c>
      <c r="F4" s="36" t="s">
        <v>8</v>
      </c>
      <c r="G4" s="36" t="s">
        <v>7</v>
      </c>
      <c r="H4" s="36" t="s">
        <v>51</v>
      </c>
      <c r="I4" s="36" t="s">
        <v>9</v>
      </c>
      <c r="J4" s="36" t="s">
        <v>10</v>
      </c>
      <c r="K4" s="36" t="s">
        <v>11</v>
      </c>
      <c r="M4" s="36" t="s">
        <v>6</v>
      </c>
      <c r="N4" s="36" t="s">
        <v>7</v>
      </c>
      <c r="O4" s="36" t="s">
        <v>8</v>
      </c>
      <c r="P4" s="36" t="s">
        <v>7</v>
      </c>
      <c r="Q4" s="36" t="s">
        <v>8</v>
      </c>
      <c r="R4" s="36" t="s">
        <v>7</v>
      </c>
      <c r="S4" s="36" t="s">
        <v>51</v>
      </c>
      <c r="T4" s="36" t="s">
        <v>9</v>
      </c>
      <c r="U4" s="36" t="s">
        <v>10</v>
      </c>
      <c r="V4" s="36" t="s">
        <v>11</v>
      </c>
      <c r="X4" s="36" t="s">
        <v>6</v>
      </c>
      <c r="Y4" s="36" t="s">
        <v>7</v>
      </c>
      <c r="Z4" s="36" t="s">
        <v>8</v>
      </c>
      <c r="AA4" s="36" t="s">
        <v>7</v>
      </c>
      <c r="AB4" s="36" t="s">
        <v>8</v>
      </c>
      <c r="AC4" s="36" t="s">
        <v>7</v>
      </c>
      <c r="AD4" s="36" t="s">
        <v>51</v>
      </c>
      <c r="AE4" s="36" t="s">
        <v>9</v>
      </c>
      <c r="AF4" s="36" t="s">
        <v>10</v>
      </c>
      <c r="AG4" s="36" t="s">
        <v>11</v>
      </c>
      <c r="AI4" s="36" t="s">
        <v>6</v>
      </c>
      <c r="AJ4" s="36" t="s">
        <v>7</v>
      </c>
      <c r="AK4" s="36" t="s">
        <v>8</v>
      </c>
      <c r="AL4" s="36" t="s">
        <v>7</v>
      </c>
      <c r="AM4" s="36" t="s">
        <v>8</v>
      </c>
      <c r="AN4" s="36" t="s">
        <v>7</v>
      </c>
      <c r="AO4" s="36" t="s">
        <v>51</v>
      </c>
      <c r="AP4" s="36" t="s">
        <v>9</v>
      </c>
      <c r="AQ4" s="36" t="s">
        <v>10</v>
      </c>
      <c r="AR4" s="36" t="s">
        <v>11</v>
      </c>
      <c r="AT4" s="36" t="s">
        <v>6</v>
      </c>
      <c r="AU4" s="36" t="s">
        <v>7</v>
      </c>
      <c r="AV4" s="36" t="s">
        <v>8</v>
      </c>
      <c r="AW4" s="36" t="s">
        <v>7</v>
      </c>
      <c r="AX4" s="36" t="s">
        <v>8</v>
      </c>
      <c r="AY4" s="36" t="s">
        <v>7</v>
      </c>
      <c r="AZ4" s="36" t="s">
        <v>51</v>
      </c>
      <c r="BA4" s="36" t="s">
        <v>9</v>
      </c>
      <c r="BB4" s="36" t="s">
        <v>10</v>
      </c>
      <c r="BC4" s="36" t="s">
        <v>11</v>
      </c>
      <c r="BE4" s="36" t="s">
        <v>6</v>
      </c>
      <c r="BF4" s="36" t="s">
        <v>7</v>
      </c>
      <c r="BG4" s="36" t="s">
        <v>8</v>
      </c>
      <c r="BH4" s="36" t="s">
        <v>7</v>
      </c>
      <c r="BI4" s="36" t="s">
        <v>8</v>
      </c>
      <c r="BJ4" s="36" t="s">
        <v>7</v>
      </c>
      <c r="BK4" s="36" t="s">
        <v>51</v>
      </c>
      <c r="BL4" s="36" t="s">
        <v>9</v>
      </c>
      <c r="BM4" s="36" t="s">
        <v>10</v>
      </c>
      <c r="BN4" s="36" t="s">
        <v>11</v>
      </c>
      <c r="BP4" s="36" t="s">
        <v>6</v>
      </c>
      <c r="BQ4" s="36" t="s">
        <v>7</v>
      </c>
      <c r="BR4" s="36" t="s">
        <v>8</v>
      </c>
      <c r="BS4" s="36" t="s">
        <v>7</v>
      </c>
      <c r="BT4" s="36" t="s">
        <v>8</v>
      </c>
      <c r="BU4" s="36" t="s">
        <v>7</v>
      </c>
      <c r="BV4" s="36" t="s">
        <v>51</v>
      </c>
      <c r="BW4" s="36" t="s">
        <v>9</v>
      </c>
      <c r="BX4" s="36" t="s">
        <v>10</v>
      </c>
      <c r="BY4" s="36" t="s">
        <v>11</v>
      </c>
      <c r="CA4" s="36" t="s">
        <v>6</v>
      </c>
      <c r="CB4" s="36" t="s">
        <v>7</v>
      </c>
      <c r="CC4" s="36" t="s">
        <v>8</v>
      </c>
      <c r="CD4" s="36" t="s">
        <v>7</v>
      </c>
      <c r="CE4" s="36" t="s">
        <v>8</v>
      </c>
      <c r="CF4" s="36" t="s">
        <v>7</v>
      </c>
      <c r="CG4" s="36" t="s">
        <v>51</v>
      </c>
      <c r="CH4" s="36" t="s">
        <v>9</v>
      </c>
      <c r="CI4" s="36" t="s">
        <v>10</v>
      </c>
      <c r="CJ4" s="36" t="s">
        <v>11</v>
      </c>
      <c r="CL4" s="36" t="s">
        <v>6</v>
      </c>
      <c r="CM4" s="36" t="s">
        <v>7</v>
      </c>
      <c r="CN4" s="36" t="s">
        <v>8</v>
      </c>
      <c r="CO4" s="36" t="s">
        <v>7</v>
      </c>
      <c r="CP4" s="36" t="s">
        <v>8</v>
      </c>
      <c r="CQ4" s="36" t="s">
        <v>7</v>
      </c>
      <c r="CR4" s="36" t="s">
        <v>51</v>
      </c>
      <c r="CS4" s="36" t="s">
        <v>9</v>
      </c>
      <c r="CT4" s="36" t="s">
        <v>10</v>
      </c>
      <c r="CU4" s="36" t="s">
        <v>11</v>
      </c>
      <c r="CW4" s="36" t="s">
        <v>6</v>
      </c>
      <c r="CX4" s="36" t="s">
        <v>7</v>
      </c>
      <c r="CY4" s="36" t="s">
        <v>8</v>
      </c>
      <c r="CZ4" s="36" t="s">
        <v>7</v>
      </c>
      <c r="DA4" s="36" t="s">
        <v>8</v>
      </c>
      <c r="DB4" s="36" t="s">
        <v>7</v>
      </c>
      <c r="DC4" s="36" t="s">
        <v>51</v>
      </c>
      <c r="DD4" s="36" t="s">
        <v>9</v>
      </c>
      <c r="DE4" s="36" t="s">
        <v>10</v>
      </c>
      <c r="DF4" s="36" t="s">
        <v>11</v>
      </c>
      <c r="DH4" s="36" t="s">
        <v>6</v>
      </c>
      <c r="DI4" s="36" t="s">
        <v>7</v>
      </c>
      <c r="DJ4" s="36" t="s">
        <v>8</v>
      </c>
      <c r="DK4" s="36" t="s">
        <v>7</v>
      </c>
      <c r="DL4" s="36" t="s">
        <v>8</v>
      </c>
      <c r="DM4" s="36" t="s">
        <v>7</v>
      </c>
      <c r="DN4" s="36" t="s">
        <v>51</v>
      </c>
      <c r="DO4" s="36" t="s">
        <v>9</v>
      </c>
      <c r="DP4" s="36" t="s">
        <v>10</v>
      </c>
      <c r="DQ4" s="36" t="s">
        <v>11</v>
      </c>
      <c r="DS4" s="36" t="s">
        <v>6</v>
      </c>
      <c r="DT4" s="36" t="s">
        <v>7</v>
      </c>
      <c r="DU4" s="36" t="s">
        <v>8</v>
      </c>
      <c r="DV4" s="36" t="s">
        <v>7</v>
      </c>
      <c r="DW4" s="36" t="s">
        <v>8</v>
      </c>
      <c r="DX4" s="36" t="s">
        <v>7</v>
      </c>
      <c r="DY4" s="36" t="s">
        <v>51</v>
      </c>
      <c r="DZ4" s="36" t="s">
        <v>9</v>
      </c>
      <c r="EA4" s="36" t="s">
        <v>10</v>
      </c>
      <c r="EB4" s="36" t="s">
        <v>11</v>
      </c>
      <c r="ED4" s="36" t="s">
        <v>6</v>
      </c>
      <c r="EE4" s="36" t="s">
        <v>7</v>
      </c>
      <c r="EF4" s="36" t="s">
        <v>8</v>
      </c>
      <c r="EG4" s="36" t="s">
        <v>7</v>
      </c>
      <c r="EH4" s="36" t="s">
        <v>8</v>
      </c>
      <c r="EI4" s="36" t="s">
        <v>7</v>
      </c>
      <c r="EJ4" s="36" t="s">
        <v>51</v>
      </c>
      <c r="EK4" s="36" t="s">
        <v>9</v>
      </c>
      <c r="EL4" s="36" t="s">
        <v>10</v>
      </c>
      <c r="EM4" s="36" t="s">
        <v>11</v>
      </c>
    </row>
    <row r="5" spans="1:143" s="36" customFormat="1">
      <c r="A5" s="36" t="s">
        <v>0</v>
      </c>
      <c r="B5" s="36" t="s">
        <v>12</v>
      </c>
      <c r="C5" s="36" t="s">
        <v>13</v>
      </c>
      <c r="D5" s="36" t="s">
        <v>14</v>
      </c>
      <c r="E5" s="36" t="s">
        <v>13</v>
      </c>
      <c r="F5" s="36" t="s">
        <v>15</v>
      </c>
      <c r="G5" s="36" t="s">
        <v>13</v>
      </c>
      <c r="H5" s="36" t="s">
        <v>16</v>
      </c>
      <c r="I5" s="36" t="s">
        <v>17</v>
      </c>
      <c r="J5" s="36" t="s">
        <v>16</v>
      </c>
      <c r="K5" s="36" t="s">
        <v>18</v>
      </c>
      <c r="M5" s="36" t="s">
        <v>12</v>
      </c>
      <c r="N5" s="36" t="s">
        <v>13</v>
      </c>
      <c r="O5" s="36" t="s">
        <v>14</v>
      </c>
      <c r="P5" s="36" t="s">
        <v>13</v>
      </c>
      <c r="Q5" s="36" t="s">
        <v>15</v>
      </c>
      <c r="R5" s="36" t="s">
        <v>13</v>
      </c>
      <c r="S5" s="36" t="s">
        <v>16</v>
      </c>
      <c r="T5" s="36" t="s">
        <v>17</v>
      </c>
      <c r="U5" s="36" t="s">
        <v>16</v>
      </c>
      <c r="V5" s="36" t="s">
        <v>18</v>
      </c>
      <c r="X5" s="36" t="s">
        <v>12</v>
      </c>
      <c r="Y5" s="36" t="s">
        <v>13</v>
      </c>
      <c r="Z5" s="36" t="s">
        <v>14</v>
      </c>
      <c r="AA5" s="36" t="s">
        <v>13</v>
      </c>
      <c r="AB5" s="36" t="s">
        <v>15</v>
      </c>
      <c r="AC5" s="36" t="s">
        <v>13</v>
      </c>
      <c r="AD5" s="36" t="s">
        <v>16</v>
      </c>
      <c r="AE5" s="36" t="s">
        <v>17</v>
      </c>
      <c r="AF5" s="36" t="s">
        <v>16</v>
      </c>
      <c r="AG5" s="36" t="s">
        <v>18</v>
      </c>
      <c r="AI5" s="36" t="s">
        <v>12</v>
      </c>
      <c r="AJ5" s="36" t="s">
        <v>13</v>
      </c>
      <c r="AK5" s="36" t="s">
        <v>14</v>
      </c>
      <c r="AL5" s="36" t="s">
        <v>13</v>
      </c>
      <c r="AM5" s="36" t="s">
        <v>15</v>
      </c>
      <c r="AN5" s="36" t="s">
        <v>13</v>
      </c>
      <c r="AO5" s="36" t="s">
        <v>16</v>
      </c>
      <c r="AP5" s="36" t="s">
        <v>17</v>
      </c>
      <c r="AQ5" s="36" t="s">
        <v>16</v>
      </c>
      <c r="AR5" s="36" t="s">
        <v>18</v>
      </c>
      <c r="AT5" s="36" t="s">
        <v>12</v>
      </c>
      <c r="AU5" s="36" t="s">
        <v>13</v>
      </c>
      <c r="AV5" s="36" t="s">
        <v>14</v>
      </c>
      <c r="AW5" s="36" t="s">
        <v>13</v>
      </c>
      <c r="AX5" s="36" t="s">
        <v>15</v>
      </c>
      <c r="AY5" s="36" t="s">
        <v>13</v>
      </c>
      <c r="AZ5" s="36" t="s">
        <v>16</v>
      </c>
      <c r="BA5" s="36" t="s">
        <v>17</v>
      </c>
      <c r="BB5" s="36" t="s">
        <v>16</v>
      </c>
      <c r="BC5" s="36" t="s">
        <v>18</v>
      </c>
      <c r="BE5" s="36" t="s">
        <v>12</v>
      </c>
      <c r="BF5" s="36" t="s">
        <v>13</v>
      </c>
      <c r="BG5" s="36" t="s">
        <v>14</v>
      </c>
      <c r="BH5" s="36" t="s">
        <v>13</v>
      </c>
      <c r="BI5" s="36" t="s">
        <v>15</v>
      </c>
      <c r="BJ5" s="36" t="s">
        <v>13</v>
      </c>
      <c r="BK5" s="36" t="s">
        <v>16</v>
      </c>
      <c r="BL5" s="36" t="s">
        <v>17</v>
      </c>
      <c r="BM5" s="36" t="s">
        <v>16</v>
      </c>
      <c r="BN5" s="36" t="s">
        <v>18</v>
      </c>
      <c r="BP5" s="36" t="s">
        <v>12</v>
      </c>
      <c r="BQ5" s="36" t="s">
        <v>13</v>
      </c>
      <c r="BR5" s="36" t="s">
        <v>14</v>
      </c>
      <c r="BS5" s="36" t="s">
        <v>13</v>
      </c>
      <c r="BT5" s="36" t="s">
        <v>15</v>
      </c>
      <c r="BU5" s="36" t="s">
        <v>13</v>
      </c>
      <c r="BV5" s="36" t="s">
        <v>16</v>
      </c>
      <c r="BW5" s="36" t="s">
        <v>17</v>
      </c>
      <c r="BX5" s="36" t="s">
        <v>16</v>
      </c>
      <c r="BY5" s="36" t="s">
        <v>18</v>
      </c>
      <c r="CA5" s="36" t="s">
        <v>12</v>
      </c>
      <c r="CB5" s="36" t="s">
        <v>13</v>
      </c>
      <c r="CC5" s="36" t="s">
        <v>14</v>
      </c>
      <c r="CD5" s="36" t="s">
        <v>13</v>
      </c>
      <c r="CE5" s="36" t="s">
        <v>15</v>
      </c>
      <c r="CF5" s="36" t="s">
        <v>13</v>
      </c>
      <c r="CG5" s="36" t="s">
        <v>16</v>
      </c>
      <c r="CH5" s="36" t="s">
        <v>17</v>
      </c>
      <c r="CI5" s="36" t="s">
        <v>16</v>
      </c>
      <c r="CJ5" s="36" t="s">
        <v>18</v>
      </c>
      <c r="CL5" s="36" t="s">
        <v>12</v>
      </c>
      <c r="CM5" s="36" t="s">
        <v>13</v>
      </c>
      <c r="CN5" s="36" t="s">
        <v>14</v>
      </c>
      <c r="CO5" s="36" t="s">
        <v>13</v>
      </c>
      <c r="CP5" s="36" t="s">
        <v>15</v>
      </c>
      <c r="CQ5" s="36" t="s">
        <v>13</v>
      </c>
      <c r="CR5" s="36" t="s">
        <v>16</v>
      </c>
      <c r="CS5" s="36" t="s">
        <v>17</v>
      </c>
      <c r="CT5" s="36" t="s">
        <v>16</v>
      </c>
      <c r="CU5" s="36" t="s">
        <v>18</v>
      </c>
      <c r="CW5" s="36" t="s">
        <v>12</v>
      </c>
      <c r="CX5" s="36" t="s">
        <v>13</v>
      </c>
      <c r="CY5" s="36" t="s">
        <v>14</v>
      </c>
      <c r="CZ5" s="36" t="s">
        <v>13</v>
      </c>
      <c r="DA5" s="36" t="s">
        <v>15</v>
      </c>
      <c r="DB5" s="36" t="s">
        <v>13</v>
      </c>
      <c r="DC5" s="36" t="s">
        <v>16</v>
      </c>
      <c r="DD5" s="36" t="s">
        <v>17</v>
      </c>
      <c r="DE5" s="36" t="s">
        <v>16</v>
      </c>
      <c r="DF5" s="36" t="s">
        <v>18</v>
      </c>
      <c r="DH5" s="36" t="s">
        <v>12</v>
      </c>
      <c r="DI5" s="36" t="s">
        <v>13</v>
      </c>
      <c r="DJ5" s="36" t="s">
        <v>14</v>
      </c>
      <c r="DK5" s="36" t="s">
        <v>13</v>
      </c>
      <c r="DL5" s="36" t="s">
        <v>15</v>
      </c>
      <c r="DM5" s="36" t="s">
        <v>13</v>
      </c>
      <c r="DN5" s="36" t="s">
        <v>16</v>
      </c>
      <c r="DO5" s="36" t="s">
        <v>17</v>
      </c>
      <c r="DP5" s="36" t="s">
        <v>16</v>
      </c>
      <c r="DQ5" s="36" t="s">
        <v>18</v>
      </c>
      <c r="DS5" s="36" t="s">
        <v>12</v>
      </c>
      <c r="DT5" s="36" t="s">
        <v>13</v>
      </c>
      <c r="DU5" s="36" t="s">
        <v>14</v>
      </c>
      <c r="DV5" s="36" t="s">
        <v>13</v>
      </c>
      <c r="DW5" s="36" t="s">
        <v>15</v>
      </c>
      <c r="DX5" s="36" t="s">
        <v>13</v>
      </c>
      <c r="DY5" s="36" t="s">
        <v>16</v>
      </c>
      <c r="DZ5" s="36" t="s">
        <v>17</v>
      </c>
      <c r="EA5" s="36" t="s">
        <v>16</v>
      </c>
      <c r="EB5" s="36" t="s">
        <v>18</v>
      </c>
      <c r="ED5" s="36" t="s">
        <v>12</v>
      </c>
      <c r="EE5" s="36" t="s">
        <v>13</v>
      </c>
      <c r="EF5" s="36" t="s">
        <v>14</v>
      </c>
      <c r="EG5" s="36" t="s">
        <v>13</v>
      </c>
      <c r="EH5" s="36" t="s">
        <v>15</v>
      </c>
      <c r="EI5" s="36" t="s">
        <v>13</v>
      </c>
      <c r="EJ5" s="36" t="s">
        <v>16</v>
      </c>
      <c r="EK5" s="36" t="s">
        <v>17</v>
      </c>
      <c r="EL5" s="36" t="s">
        <v>16</v>
      </c>
      <c r="EM5" s="36" t="s">
        <v>18</v>
      </c>
    </row>
    <row r="6" spans="1:143">
      <c r="A6" s="1" t="s">
        <v>1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23</v>
      </c>
      <c r="G6" s="1" t="s">
        <v>24</v>
      </c>
      <c r="H6" s="1" t="s">
        <v>25</v>
      </c>
      <c r="I6" s="1" t="s">
        <v>26</v>
      </c>
      <c r="J6" s="1" t="s">
        <v>27</v>
      </c>
      <c r="K6" s="1" t="s">
        <v>28</v>
      </c>
      <c r="M6" s="1" t="s">
        <v>19</v>
      </c>
      <c r="N6" s="1" t="s">
        <v>20</v>
      </c>
      <c r="O6" s="1" t="s">
        <v>21</v>
      </c>
      <c r="P6" s="1" t="s">
        <v>22</v>
      </c>
      <c r="Q6" s="1" t="s">
        <v>23</v>
      </c>
      <c r="R6" s="1" t="s">
        <v>24</v>
      </c>
      <c r="S6" s="1" t="s">
        <v>25</v>
      </c>
      <c r="T6" s="1" t="s">
        <v>26</v>
      </c>
      <c r="U6" s="1" t="s">
        <v>27</v>
      </c>
      <c r="V6" s="1" t="s">
        <v>28</v>
      </c>
      <c r="X6" s="1" t="s">
        <v>19</v>
      </c>
      <c r="Y6" s="1" t="s">
        <v>20</v>
      </c>
      <c r="Z6" s="1" t="s">
        <v>21</v>
      </c>
      <c r="AA6" s="1" t="s">
        <v>22</v>
      </c>
      <c r="AB6" s="1" t="s">
        <v>23</v>
      </c>
      <c r="AC6" s="1" t="s">
        <v>24</v>
      </c>
      <c r="AD6" s="1" t="s">
        <v>25</v>
      </c>
      <c r="AE6" s="1" t="s">
        <v>26</v>
      </c>
      <c r="AF6" s="1" t="s">
        <v>27</v>
      </c>
      <c r="AG6" s="1" t="s">
        <v>28</v>
      </c>
      <c r="AI6" s="1" t="s">
        <v>19</v>
      </c>
      <c r="AJ6" s="1" t="s">
        <v>20</v>
      </c>
      <c r="AK6" s="1" t="s">
        <v>21</v>
      </c>
      <c r="AL6" s="1" t="s">
        <v>22</v>
      </c>
      <c r="AM6" s="1" t="s">
        <v>23</v>
      </c>
      <c r="AN6" s="1" t="s">
        <v>24</v>
      </c>
      <c r="AO6" s="1" t="s">
        <v>25</v>
      </c>
      <c r="AP6" s="1" t="s">
        <v>26</v>
      </c>
      <c r="AQ6" s="1" t="s">
        <v>27</v>
      </c>
      <c r="AR6" s="1" t="s">
        <v>28</v>
      </c>
      <c r="AT6" s="1" t="s">
        <v>19</v>
      </c>
      <c r="AU6" s="1" t="s">
        <v>20</v>
      </c>
      <c r="AV6" s="1" t="s">
        <v>21</v>
      </c>
      <c r="AW6" s="1" t="s">
        <v>22</v>
      </c>
      <c r="AX6" s="1" t="s">
        <v>23</v>
      </c>
      <c r="AY6" s="1" t="s">
        <v>24</v>
      </c>
      <c r="AZ6" s="1" t="s">
        <v>25</v>
      </c>
      <c r="BA6" s="1" t="s">
        <v>26</v>
      </c>
      <c r="BB6" s="1" t="s">
        <v>27</v>
      </c>
      <c r="BC6" s="1" t="s">
        <v>28</v>
      </c>
      <c r="BE6" s="1" t="s">
        <v>19</v>
      </c>
      <c r="BF6" s="1" t="s">
        <v>20</v>
      </c>
      <c r="BG6" s="1" t="s">
        <v>21</v>
      </c>
      <c r="BH6" s="1" t="s">
        <v>22</v>
      </c>
      <c r="BI6" s="1" t="s">
        <v>23</v>
      </c>
      <c r="BJ6" s="1" t="s">
        <v>24</v>
      </c>
      <c r="BK6" s="1" t="s">
        <v>25</v>
      </c>
      <c r="BL6" s="1" t="s">
        <v>26</v>
      </c>
      <c r="BM6" s="1" t="s">
        <v>27</v>
      </c>
      <c r="BN6" s="1" t="s">
        <v>28</v>
      </c>
      <c r="BP6" s="1" t="s">
        <v>19</v>
      </c>
      <c r="BQ6" s="1" t="s">
        <v>20</v>
      </c>
      <c r="BR6" s="1" t="s">
        <v>21</v>
      </c>
      <c r="BS6" s="1" t="s">
        <v>22</v>
      </c>
      <c r="BT6" s="1" t="s">
        <v>23</v>
      </c>
      <c r="BU6" s="1" t="s">
        <v>24</v>
      </c>
      <c r="BV6" s="1" t="s">
        <v>25</v>
      </c>
      <c r="BW6" s="1" t="s">
        <v>26</v>
      </c>
      <c r="BX6" s="1" t="s">
        <v>27</v>
      </c>
      <c r="BY6" s="1" t="s">
        <v>28</v>
      </c>
      <c r="CA6" s="1" t="s">
        <v>19</v>
      </c>
      <c r="CB6" s="1" t="s">
        <v>20</v>
      </c>
      <c r="CC6" s="1" t="s">
        <v>21</v>
      </c>
      <c r="CD6" s="1" t="s">
        <v>22</v>
      </c>
      <c r="CE6" s="1" t="s">
        <v>23</v>
      </c>
      <c r="CF6" s="1" t="s">
        <v>24</v>
      </c>
      <c r="CG6" s="1" t="s">
        <v>25</v>
      </c>
      <c r="CH6" s="1" t="s">
        <v>26</v>
      </c>
      <c r="CI6" s="1" t="s">
        <v>27</v>
      </c>
      <c r="CJ6" s="1" t="s">
        <v>28</v>
      </c>
      <c r="CL6" s="1" t="s">
        <v>19</v>
      </c>
      <c r="CM6" s="1" t="s">
        <v>20</v>
      </c>
      <c r="CN6" s="1" t="s">
        <v>21</v>
      </c>
      <c r="CO6" s="1" t="s">
        <v>22</v>
      </c>
      <c r="CP6" s="1" t="s">
        <v>23</v>
      </c>
      <c r="CQ6" s="1" t="s">
        <v>24</v>
      </c>
      <c r="CR6" s="1" t="s">
        <v>25</v>
      </c>
      <c r="CS6" s="1" t="s">
        <v>26</v>
      </c>
      <c r="CT6" s="1" t="s">
        <v>27</v>
      </c>
      <c r="CU6" s="1" t="s">
        <v>28</v>
      </c>
      <c r="CW6" s="1" t="s">
        <v>19</v>
      </c>
      <c r="CX6" s="1" t="s">
        <v>20</v>
      </c>
      <c r="CY6" s="1" t="s">
        <v>21</v>
      </c>
      <c r="CZ6" s="1" t="s">
        <v>22</v>
      </c>
      <c r="DA6" s="1" t="s">
        <v>23</v>
      </c>
      <c r="DB6" s="1" t="s">
        <v>24</v>
      </c>
      <c r="DC6" s="1" t="s">
        <v>25</v>
      </c>
      <c r="DD6" s="1" t="s">
        <v>26</v>
      </c>
      <c r="DE6" s="1" t="s">
        <v>27</v>
      </c>
      <c r="DF6" s="1" t="s">
        <v>28</v>
      </c>
      <c r="DH6" s="1" t="s">
        <v>19</v>
      </c>
      <c r="DI6" s="1" t="s">
        <v>20</v>
      </c>
      <c r="DJ6" s="1" t="s">
        <v>21</v>
      </c>
      <c r="DK6" s="1" t="s">
        <v>22</v>
      </c>
      <c r="DL6" s="1" t="s">
        <v>23</v>
      </c>
      <c r="DM6" s="1" t="s">
        <v>24</v>
      </c>
      <c r="DN6" s="1" t="s">
        <v>25</v>
      </c>
      <c r="DO6" s="1" t="s">
        <v>26</v>
      </c>
      <c r="DP6" s="1" t="s">
        <v>27</v>
      </c>
      <c r="DQ6" s="1" t="s">
        <v>28</v>
      </c>
      <c r="DS6" s="1" t="s">
        <v>19</v>
      </c>
      <c r="DT6" s="1" t="s">
        <v>20</v>
      </c>
      <c r="DU6" s="1" t="s">
        <v>21</v>
      </c>
      <c r="DV6" s="1" t="s">
        <v>22</v>
      </c>
      <c r="DW6" s="1" t="s">
        <v>23</v>
      </c>
      <c r="DX6" s="1" t="s">
        <v>24</v>
      </c>
      <c r="DY6" s="1" t="s">
        <v>25</v>
      </c>
      <c r="DZ6" s="1" t="s">
        <v>26</v>
      </c>
      <c r="EA6" s="1" t="s">
        <v>27</v>
      </c>
      <c r="EB6" s="1" t="s">
        <v>28</v>
      </c>
      <c r="ED6" s="1" t="s">
        <v>19</v>
      </c>
      <c r="EE6" s="1" t="s">
        <v>20</v>
      </c>
      <c r="EF6" s="1" t="s">
        <v>21</v>
      </c>
      <c r="EG6" s="1" t="s">
        <v>22</v>
      </c>
      <c r="EH6" s="1" t="s">
        <v>23</v>
      </c>
      <c r="EI6" s="1" t="s">
        <v>24</v>
      </c>
      <c r="EJ6" s="1" t="s">
        <v>25</v>
      </c>
      <c r="EK6" s="1" t="s">
        <v>26</v>
      </c>
      <c r="EL6" s="1" t="s">
        <v>27</v>
      </c>
      <c r="EM6" s="1" t="s">
        <v>28</v>
      </c>
    </row>
    <row r="7" spans="1:143" ht="9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"/>
      <c r="N7" s="1"/>
      <c r="O7" s="1"/>
      <c r="P7" s="1"/>
      <c r="Q7" s="1"/>
      <c r="R7" s="1"/>
      <c r="S7" s="1"/>
      <c r="T7" s="1"/>
      <c r="U7" s="1"/>
      <c r="V7" s="1"/>
      <c r="X7" s="1"/>
      <c r="Y7" s="1"/>
      <c r="Z7" s="1"/>
      <c r="AA7" s="1"/>
      <c r="AB7" s="1"/>
      <c r="AC7" s="1"/>
      <c r="AD7" s="1"/>
      <c r="AE7" s="1"/>
      <c r="AF7" s="1"/>
      <c r="AG7" s="1"/>
      <c r="AI7" s="1"/>
      <c r="AJ7" s="1"/>
      <c r="AK7" s="1"/>
      <c r="AL7" s="1"/>
      <c r="AM7" s="1"/>
      <c r="AN7" s="1"/>
      <c r="AO7" s="1"/>
      <c r="AP7" s="1"/>
      <c r="AQ7" s="1"/>
      <c r="AR7" s="1"/>
      <c r="AT7" s="1"/>
      <c r="AU7" s="1"/>
      <c r="AV7" s="1"/>
      <c r="AW7" s="1"/>
      <c r="AX7" s="1"/>
      <c r="AY7" s="1"/>
      <c r="AZ7" s="1"/>
      <c r="BA7" s="1"/>
      <c r="BB7" s="1"/>
      <c r="BC7" s="1"/>
      <c r="BE7" s="1"/>
      <c r="BF7" s="1"/>
      <c r="BG7" s="1"/>
      <c r="BH7" s="1"/>
      <c r="BI7" s="1"/>
      <c r="BJ7" s="1"/>
      <c r="BK7" s="1"/>
      <c r="BL7" s="1"/>
      <c r="BM7" s="1"/>
      <c r="BN7" s="1"/>
      <c r="BP7" s="1"/>
      <c r="BQ7" s="1"/>
      <c r="BR7" s="1"/>
      <c r="BS7" s="1"/>
      <c r="BT7" s="1"/>
      <c r="BU7" s="1"/>
      <c r="BV7" s="1"/>
      <c r="BW7" s="1"/>
      <c r="BX7" s="1"/>
      <c r="BY7" s="1"/>
      <c r="CA7" s="1"/>
      <c r="CB7" s="1"/>
      <c r="CC7" s="1"/>
      <c r="CD7" s="1"/>
      <c r="CE7" s="1"/>
      <c r="CF7" s="1"/>
      <c r="CG7" s="1"/>
      <c r="CH7" s="1"/>
      <c r="CI7" s="1"/>
      <c r="CJ7" s="1"/>
      <c r="CL7" s="1"/>
      <c r="CM7" s="1"/>
      <c r="CN7" s="1"/>
      <c r="CO7" s="1"/>
      <c r="CP7" s="1"/>
      <c r="CQ7" s="1"/>
      <c r="CR7" s="1"/>
      <c r="CS7" s="1"/>
      <c r="CT7" s="1"/>
      <c r="CU7" s="1"/>
      <c r="CW7" s="1"/>
      <c r="CX7" s="1"/>
      <c r="CY7" s="1"/>
      <c r="CZ7" s="1"/>
      <c r="DA7" s="1"/>
      <c r="DB7" s="1"/>
      <c r="DC7" s="1"/>
      <c r="DD7" s="1"/>
      <c r="DE7" s="1"/>
      <c r="DF7" s="1"/>
      <c r="DH7" s="1"/>
      <c r="DI7" s="1"/>
      <c r="DJ7" s="1"/>
      <c r="DK7" s="1"/>
      <c r="DL7" s="1"/>
      <c r="DM7" s="1"/>
      <c r="DN7" s="1"/>
      <c r="DO7" s="1"/>
      <c r="DP7" s="1"/>
      <c r="DQ7" s="1"/>
      <c r="DS7" s="1"/>
      <c r="DT7" s="1"/>
      <c r="DU7" s="1"/>
      <c r="DV7" s="1"/>
      <c r="DW7" s="1"/>
      <c r="DX7" s="1"/>
      <c r="DY7" s="1"/>
      <c r="DZ7" s="1"/>
      <c r="EA7" s="1"/>
      <c r="EB7" s="1"/>
      <c r="ED7" s="1"/>
      <c r="EE7" s="1"/>
      <c r="EF7" s="1"/>
      <c r="EG7" s="1"/>
      <c r="EH7" s="1"/>
      <c r="EI7" s="1"/>
      <c r="EJ7" s="1"/>
      <c r="EK7" s="1"/>
      <c r="EL7" s="1"/>
      <c r="EM7" s="1"/>
    </row>
    <row r="8" spans="1:143">
      <c r="A8" s="36">
        <v>1</v>
      </c>
      <c r="B8" s="16">
        <f>+M8</f>
        <v>0</v>
      </c>
      <c r="C8" s="2">
        <f>+N8+Y8+AJ8+AU8+BF8+BQ8+CB8+CM8+CX8+DI8+DT8+EE8</f>
        <v>2805</v>
      </c>
      <c r="D8" s="2">
        <f>+O8+Z8+AK8+AV8+BG8+BR8+CC8+CN8+CY8+DJ8+DU8+EF8</f>
        <v>0</v>
      </c>
      <c r="E8" s="2">
        <f>C8</f>
        <v>2805</v>
      </c>
      <c r="F8" s="2">
        <f>D8</f>
        <v>0</v>
      </c>
      <c r="G8" s="17">
        <f>E8/$C$109</f>
        <v>3.3315042721643018E-3</v>
      </c>
      <c r="H8" s="18">
        <f t="shared" ref="H8:H71" si="0">F8+($C$109-E8)*B8</f>
        <v>0</v>
      </c>
      <c r="I8" s="18">
        <v>0</v>
      </c>
      <c r="J8" s="17">
        <f>IF(H8=0,0,IF(H8&lt;0,0,H8/$I$109))</f>
        <v>0</v>
      </c>
      <c r="K8" s="20">
        <f>IF($K$109=0,0,IF(B8&lt;0,0,B8/$K$109))</f>
        <v>0</v>
      </c>
      <c r="M8" s="2">
        <v>0</v>
      </c>
      <c r="N8" s="2">
        <v>169</v>
      </c>
      <c r="O8" s="2">
        <v>0</v>
      </c>
      <c r="P8" s="2">
        <f>N8</f>
        <v>169</v>
      </c>
      <c r="Q8" s="2">
        <f>O8</f>
        <v>0</v>
      </c>
      <c r="R8" s="17">
        <f>P8/N$109</f>
        <v>2.3954642097802977E-3</v>
      </c>
      <c r="S8" s="18">
        <f>Q8+(N$109-P8)*M8</f>
        <v>0</v>
      </c>
      <c r="T8" s="18">
        <v>0</v>
      </c>
      <c r="U8" s="17">
        <f>IF(S8=0,0,IF(S8&lt;0,0,S8/T$109))</f>
        <v>0</v>
      </c>
      <c r="V8" s="20">
        <f>IF($K$109=0,0,IF(M8&lt;0,0,M8/V$109))</f>
        <v>0</v>
      </c>
      <c r="X8" s="2">
        <v>0</v>
      </c>
      <c r="Y8" s="2">
        <v>259</v>
      </c>
      <c r="Z8" s="2">
        <v>0</v>
      </c>
      <c r="AA8" s="2">
        <f>Y8</f>
        <v>259</v>
      </c>
      <c r="AB8" s="2">
        <f>Z8</f>
        <v>0</v>
      </c>
      <c r="AC8" s="17">
        <f>AA8/Y$109</f>
        <v>3.6707909916804853E-3</v>
      </c>
      <c r="AD8" s="18">
        <f>AB8+(Y$109-AA8)*X8</f>
        <v>0</v>
      </c>
      <c r="AE8" s="18">
        <v>0</v>
      </c>
      <c r="AF8" s="17">
        <f>IF(AD8=0,0,IF(AD8&lt;0,0,AD8/AE$109))</f>
        <v>0</v>
      </c>
      <c r="AG8" s="20">
        <f>IF($K$109=0,0,IF(X8&lt;0,0,X8/AG$109))</f>
        <v>0</v>
      </c>
      <c r="AI8" s="2">
        <v>0</v>
      </c>
      <c r="AJ8" s="2">
        <v>259</v>
      </c>
      <c r="AK8" s="2">
        <v>0</v>
      </c>
      <c r="AL8" s="2">
        <f>AJ8</f>
        <v>259</v>
      </c>
      <c r="AM8" s="2">
        <f>AK8</f>
        <v>0</v>
      </c>
      <c r="AN8" s="17">
        <f>AL8/AJ$109</f>
        <v>3.6707909916804853E-3</v>
      </c>
      <c r="AO8" s="18">
        <f>AM8+(AJ$109-AL8)*AI8</f>
        <v>0</v>
      </c>
      <c r="AP8" s="18">
        <v>0</v>
      </c>
      <c r="AQ8" s="17">
        <f>IF(AO8=0,0,IF(AO8&lt;0,0,AO8/AP$109))</f>
        <v>0</v>
      </c>
      <c r="AR8" s="20">
        <f>IF($K$109=0,0,IF(AI8&lt;0,0,AI8/AR$109))</f>
        <v>0</v>
      </c>
      <c r="AT8" s="2">
        <v>0</v>
      </c>
      <c r="AU8" s="2">
        <v>238</v>
      </c>
      <c r="AV8" s="2">
        <v>0</v>
      </c>
      <c r="AW8" s="2">
        <f>AU8</f>
        <v>238</v>
      </c>
      <c r="AX8" s="2">
        <f>AV8</f>
        <v>0</v>
      </c>
      <c r="AY8" s="17">
        <f>AW8/AU$109</f>
        <v>3.3837579617834396E-3</v>
      </c>
      <c r="AZ8" s="18">
        <f>AX8+(AU$109-AW8)*AT8</f>
        <v>0</v>
      </c>
      <c r="BA8" s="18">
        <v>0</v>
      </c>
      <c r="BB8" s="17">
        <f>IF(AZ8=0,0,IF(AZ8&lt;0,0,AZ8/BA$109))</f>
        <v>0</v>
      </c>
      <c r="BC8" s="20">
        <f>IF($K$109=0,0,IF(AT8&lt;0,0,AT8/BC$109))</f>
        <v>0</v>
      </c>
      <c r="BE8" s="2">
        <v>0</v>
      </c>
      <c r="BF8" s="2">
        <v>204</v>
      </c>
      <c r="BG8" s="2">
        <v>0</v>
      </c>
      <c r="BH8" s="2">
        <f>BF8</f>
        <v>204</v>
      </c>
      <c r="BI8" s="2">
        <f>BG8</f>
        <v>0</v>
      </c>
      <c r="BJ8" s="17">
        <f>BH8/BF$109</f>
        <v>2.9010651459776163E-3</v>
      </c>
      <c r="BK8" s="18">
        <f>BI8+(BF$109-BH8)*BE8</f>
        <v>0</v>
      </c>
      <c r="BL8" s="18">
        <v>0</v>
      </c>
      <c r="BM8" s="17">
        <f>IF(BK8=0,0,IF(BK8&lt;0,0,BK8/BL$109))</f>
        <v>0</v>
      </c>
      <c r="BN8" s="20">
        <f>IF($K$109=0,0,IF(BE8&lt;0,0,BE8/BN$109))</f>
        <v>0</v>
      </c>
      <c r="BP8" s="2">
        <v>0</v>
      </c>
      <c r="BQ8" s="2">
        <v>242</v>
      </c>
      <c r="BR8" s="2">
        <v>0</v>
      </c>
      <c r="BS8" s="2">
        <f>BQ8</f>
        <v>242</v>
      </c>
      <c r="BT8" s="2">
        <f>BR8</f>
        <v>0</v>
      </c>
      <c r="BU8" s="17">
        <f>BS8/BQ$109</f>
        <v>3.4519649097781899E-3</v>
      </c>
      <c r="BV8" s="18">
        <f>BT8+(BQ$109-BS8)*BP8</f>
        <v>0</v>
      </c>
      <c r="BW8" s="18">
        <v>0</v>
      </c>
      <c r="BX8" s="17">
        <f>IF(BV8=0,0,IF(BV8&lt;0,0,BV8/BW$109))</f>
        <v>0</v>
      </c>
      <c r="BY8" s="20">
        <f>IF($K$109=0,0,IF(BP8&lt;0,0,BP8/BY$109))</f>
        <v>0</v>
      </c>
      <c r="CA8" s="2">
        <v>0</v>
      </c>
      <c r="CB8" s="2">
        <v>448</v>
      </c>
      <c r="CC8" s="2">
        <v>0</v>
      </c>
      <c r="CD8" s="2">
        <f>CB8</f>
        <v>448</v>
      </c>
      <c r="CE8" s="2">
        <f>CC8</f>
        <v>0</v>
      </c>
      <c r="CF8" s="17">
        <f>CD8/CB$109</f>
        <v>6.3603838945993528E-3</v>
      </c>
      <c r="CG8" s="18">
        <f>CE8+(CB$109-CD8)*CA8</f>
        <v>0</v>
      </c>
      <c r="CH8" s="18">
        <v>0</v>
      </c>
      <c r="CI8" s="17">
        <f>IF(CG8=0,0,IF(CG8&lt;0,0,CG8/CH$109))</f>
        <v>0</v>
      </c>
      <c r="CJ8" s="20">
        <f>IF($K$109=0,0,IF(CA8&lt;0,0,CA8/CJ$109))</f>
        <v>0</v>
      </c>
      <c r="CL8" s="2">
        <v>0</v>
      </c>
      <c r="CM8" s="2">
        <v>328</v>
      </c>
      <c r="CN8" s="2">
        <v>0</v>
      </c>
      <c r="CO8" s="2">
        <f>CM8</f>
        <v>328</v>
      </c>
      <c r="CP8" s="2">
        <f>CN8</f>
        <v>0</v>
      </c>
      <c r="CQ8" s="17">
        <f>CO8/CM$109</f>
        <v>4.665386530118768E-3</v>
      </c>
      <c r="CR8" s="18">
        <f>CP8+(CM$109-CO8)*CL8</f>
        <v>0</v>
      </c>
      <c r="CS8" s="18">
        <v>0</v>
      </c>
      <c r="CT8" s="17">
        <f>IF(CR8=0,0,IF(CR8&lt;0,0,CR8/CS$109))</f>
        <v>0</v>
      </c>
      <c r="CU8" s="20">
        <f>IF($K$109=0,0,IF(CL8&lt;0,0,CL8/CU$109))</f>
        <v>0</v>
      </c>
      <c r="CW8" s="2">
        <v>0</v>
      </c>
      <c r="CX8" s="2">
        <v>162</v>
      </c>
      <c r="CY8" s="2">
        <v>0</v>
      </c>
      <c r="CZ8" s="2">
        <f>CX8</f>
        <v>162</v>
      </c>
      <c r="DA8" s="2">
        <f>CY8</f>
        <v>0</v>
      </c>
      <c r="DB8" s="17">
        <f>CZ8/CX$109</f>
        <v>2.3210499169006821E-3</v>
      </c>
      <c r="DC8" s="18">
        <f>DA8+(CX$109-CZ8)*CW8</f>
        <v>0</v>
      </c>
      <c r="DD8" s="18">
        <v>0</v>
      </c>
      <c r="DE8" s="17">
        <f>IF(DC8=0,0,IF(DC8&lt;0,0,DC8/DD$109))</f>
        <v>0</v>
      </c>
      <c r="DF8" s="20">
        <f>IF($K$109=0,0,IF(CW8&lt;0,0,CW8/DF$109))</f>
        <v>0</v>
      </c>
      <c r="DH8" s="2">
        <v>0</v>
      </c>
      <c r="DI8" s="2">
        <v>199</v>
      </c>
      <c r="DJ8" s="2">
        <v>0</v>
      </c>
      <c r="DK8" s="2">
        <f>DI8</f>
        <v>199</v>
      </c>
      <c r="DL8" s="2">
        <f>DJ8</f>
        <v>0</v>
      </c>
      <c r="DM8" s="17">
        <f>DK8/DI$109</f>
        <v>2.8511662559458995E-3</v>
      </c>
      <c r="DN8" s="18">
        <f>DL8+(DI$109-DK8)*DH8</f>
        <v>0</v>
      </c>
      <c r="DO8" s="18">
        <v>0</v>
      </c>
      <c r="DP8" s="17">
        <f>IF(DN8=0,0,IF(DN8&lt;0,0,DN8/DO$109))</f>
        <v>0</v>
      </c>
      <c r="DQ8" s="20">
        <f>IF($K$109=0,0,IF(DH8&lt;0,0,DH8/DQ$109))</f>
        <v>0</v>
      </c>
      <c r="DS8" s="2">
        <v>0</v>
      </c>
      <c r="DT8" s="2">
        <v>168</v>
      </c>
      <c r="DU8" s="2">
        <v>0</v>
      </c>
      <c r="DV8" s="2">
        <f>DT8</f>
        <v>168</v>
      </c>
      <c r="DW8" s="2">
        <f>DU8</f>
        <v>0</v>
      </c>
      <c r="DX8" s="17">
        <f>DV8/DT$109</f>
        <v>2.4070837034702122E-3</v>
      </c>
      <c r="DY8" s="18">
        <f>DW8+(DT$109-DV8)*DS8</f>
        <v>0</v>
      </c>
      <c r="DZ8" s="18">
        <v>0</v>
      </c>
      <c r="EA8" s="17">
        <f>IF(DY8=0,0,IF(DY8&lt;0,0,DY8/DZ$109))</f>
        <v>0</v>
      </c>
      <c r="EB8" s="20">
        <f>IF($K$109=0,0,IF(DS8&lt;0,0,DS8/EB$109))</f>
        <v>0</v>
      </c>
      <c r="ED8" s="2">
        <v>0</v>
      </c>
      <c r="EE8" s="2">
        <v>129</v>
      </c>
      <c r="EF8" s="2">
        <v>0</v>
      </c>
      <c r="EG8" s="2">
        <f>EE8</f>
        <v>129</v>
      </c>
      <c r="EH8" s="2">
        <f>EF8</f>
        <v>0</v>
      </c>
      <c r="EI8" s="17">
        <f>EG8/EE$109</f>
        <v>1.858495051216666E-3</v>
      </c>
      <c r="EJ8" s="18">
        <f>EH8+(EE$109-EG8)*ED8</f>
        <v>0</v>
      </c>
      <c r="EK8" s="18">
        <v>0</v>
      </c>
      <c r="EL8" s="17">
        <f>IF(EJ8=0,0,IF(EJ8&lt;0,0,EJ8/EK$109))</f>
        <v>0</v>
      </c>
      <c r="EM8" s="20">
        <f>IF($K$109=0,0,IF(ED8&lt;0,0,ED8/EM$109))</f>
        <v>0</v>
      </c>
    </row>
    <row r="9" spans="1:143">
      <c r="A9" s="36">
        <v>2</v>
      </c>
      <c r="B9" s="16">
        <f t="shared" ref="B9:B72" si="1">+M9</f>
        <v>100</v>
      </c>
      <c r="C9" s="2">
        <f>+N9+Y9+AJ9+AU9+BF9+BQ9+CB9+CM9+CX9+DI9+DT9+EE9</f>
        <v>506333</v>
      </c>
      <c r="D9" s="2">
        <f t="shared" ref="C9:D72" si="2">+O9+Z9+AK9+AV9+BG9+BR9+CC9+CN9+CY9+DJ9+DU9+EF9</f>
        <v>27469794.145644523</v>
      </c>
      <c r="E9" s="2">
        <f t="shared" ref="E9:F24" si="3">E8+C9</f>
        <v>509138</v>
      </c>
      <c r="F9" s="2">
        <f t="shared" si="3"/>
        <v>27469794.145644523</v>
      </c>
      <c r="G9" s="17">
        <f t="shared" ref="G9:G72" si="4">E9/$C$109</f>
        <v>0.60470425031058406</v>
      </c>
      <c r="H9" s="18">
        <f t="shared" si="0"/>
        <v>60752194.145644523</v>
      </c>
      <c r="I9" s="18">
        <f t="shared" ref="I9:I72" si="5">H9-H8</f>
        <v>60752194.145644523</v>
      </c>
      <c r="J9" s="17">
        <f>IF(H9=0,0,IF(H9&lt;0,0,H9/$I$109))</f>
        <v>0.5712323123893267</v>
      </c>
      <c r="K9" s="20">
        <f t="shared" ref="K9:K72" si="6">IF($K$109=0,0,IF(B9&lt;0,0,B9/$K$109))</f>
        <v>0.79166836188816603</v>
      </c>
      <c r="M9" s="2">
        <v>100</v>
      </c>
      <c r="N9" s="2">
        <v>42475</v>
      </c>
      <c r="O9" s="2">
        <v>2309190.1242520944</v>
      </c>
      <c r="P9" s="2">
        <f t="shared" ref="P9:P72" si="7">P8+N9</f>
        <v>42644</v>
      </c>
      <c r="Q9" s="2">
        <f t="shared" ref="Q9:Q72" si="8">Q8+O9</f>
        <v>2309190.1242520944</v>
      </c>
      <c r="R9" s="17">
        <f t="shared" ref="R9:R72" si="9">P9/N$109</f>
        <v>0.60445074415308297</v>
      </c>
      <c r="S9" s="18">
        <f t="shared" ref="S9:S72" si="10">Q9+(N$109-P9)*M9</f>
        <v>5099790.124252094</v>
      </c>
      <c r="T9" s="18">
        <f t="shared" ref="T9:T72" si="11">S9-S8</f>
        <v>5099790.124252094</v>
      </c>
      <c r="U9" s="17">
        <f t="shared" ref="U9:U72" si="12">IF(S9=0,0,IF(S9&lt;0,0,S9/T$109))</f>
        <v>0.57134116815308422</v>
      </c>
      <c r="V9" s="20">
        <f t="shared" ref="V9:V72" si="13">IF($K$109=0,0,IF(M9&lt;0,0,M9/V$109))</f>
        <v>0.79038780873578507</v>
      </c>
      <c r="X9" s="2">
        <v>100</v>
      </c>
      <c r="Y9" s="2">
        <v>42397</v>
      </c>
      <c r="Z9" s="2">
        <v>2308698.6626352426</v>
      </c>
      <c r="AA9" s="2">
        <f t="shared" ref="AA9:AA72" si="14">AA8+Y9</f>
        <v>42656</v>
      </c>
      <c r="AB9" s="2">
        <f t="shared" ref="AB9:AB72" si="15">AB8+Z9</f>
        <v>2308698.6626352426</v>
      </c>
      <c r="AC9" s="17">
        <f t="shared" ref="AC9:AC72" si="16">AA9/Y$109</f>
        <v>0.60456085151012662</v>
      </c>
      <c r="AD9" s="18">
        <f t="shared" ref="AD9:AD72" si="17">AB9+(Y$109-AA9)*X9</f>
        <v>5098798.6626352426</v>
      </c>
      <c r="AE9" s="18">
        <f t="shared" ref="AE9:AE72" si="18">AD9-AD8</f>
        <v>5098798.6626352426</v>
      </c>
      <c r="AF9" s="17">
        <f t="shared" ref="AF9:AF72" si="19">IF(AD9=0,0,IF(AD9&lt;0,0,AD9/AE$109))</f>
        <v>0.57111952838105062</v>
      </c>
      <c r="AG9" s="20">
        <f t="shared" ref="AG9:AG72" si="20">IF($K$109=0,0,IF(X9&lt;0,0,X9/AG$109))</f>
        <v>0.79031323317942348</v>
      </c>
      <c r="AI9" s="2">
        <v>100</v>
      </c>
      <c r="AJ9" s="2">
        <v>42397</v>
      </c>
      <c r="AK9" s="2">
        <v>2308698.6626352426</v>
      </c>
      <c r="AL9" s="2">
        <f t="shared" ref="AL9:AL72" si="21">AL8+AJ9</f>
        <v>42656</v>
      </c>
      <c r="AM9" s="2">
        <f t="shared" ref="AM9:AM72" si="22">AM8+AK9</f>
        <v>2308698.6626352426</v>
      </c>
      <c r="AN9" s="17">
        <f t="shared" ref="AN9:AN72" si="23">AL9/AJ$109</f>
        <v>0.60456085151012662</v>
      </c>
      <c r="AO9" s="18">
        <f t="shared" ref="AO9:AO72" si="24">AM9+(AJ$109-AL9)*AI9</f>
        <v>5098798.6626352426</v>
      </c>
      <c r="AP9" s="18">
        <f t="shared" ref="AP9:AP72" si="25">AO9-AO8</f>
        <v>5098798.6626352426</v>
      </c>
      <c r="AQ9" s="17">
        <f t="shared" ref="AQ9:AQ72" si="26">IF(AO9=0,0,IF(AO9&lt;0,0,AO9/AP$109))</f>
        <v>0.57111952838105062</v>
      </c>
      <c r="AR9" s="20">
        <f t="shared" ref="AR9:AR72" si="27">IF($K$109=0,0,IF(AI9&lt;0,0,AI9/AR$109))</f>
        <v>0.79031323317942348</v>
      </c>
      <c r="AT9" s="2">
        <v>100</v>
      </c>
      <c r="AU9" s="2">
        <v>42262</v>
      </c>
      <c r="AV9" s="2">
        <v>2297249.6995573016</v>
      </c>
      <c r="AW9" s="2">
        <f t="shared" ref="AW9:AW72" si="28">AW8+AU9</f>
        <v>42500</v>
      </c>
      <c r="AX9" s="2">
        <f t="shared" ref="AX9:AX72" si="29">AX8+AV9</f>
        <v>2297249.6995573016</v>
      </c>
      <c r="AY9" s="17">
        <f t="shared" ref="AY9:AY72" si="30">AW9/AU$109</f>
        <v>0.60424249317561418</v>
      </c>
      <c r="AZ9" s="18">
        <f t="shared" ref="AZ9:AZ72" si="31">AX9+(AU$109-AW9)*AT9</f>
        <v>5080849.6995573016</v>
      </c>
      <c r="BA9" s="18">
        <f t="shared" ref="BA9:BA72" si="32">AZ9-AZ8</f>
        <v>5080849.6995573016</v>
      </c>
      <c r="BB9" s="17">
        <f t="shared" ref="BB9:BB72" si="33">IF(AZ9=0,0,IF(AZ9&lt;0,0,AZ9/BA$109))</f>
        <v>0.57141860857165672</v>
      </c>
      <c r="BC9" s="20">
        <f t="shared" ref="BC9:BC72" si="34">IF($K$109=0,0,IF(AT9&lt;0,0,AT9/BC$109))</f>
        <v>0.79103499668565169</v>
      </c>
      <c r="BE9" s="2">
        <v>100</v>
      </c>
      <c r="BF9" s="2">
        <v>42286</v>
      </c>
      <c r="BG9" s="2">
        <v>2292193.7768621254</v>
      </c>
      <c r="BH9" s="2">
        <f t="shared" ref="BH9:BH72" si="35">BH8+BF9</f>
        <v>42490</v>
      </c>
      <c r="BI9" s="2">
        <f t="shared" ref="BI9:BI72" si="36">BI8+BG9</f>
        <v>2292193.7768621254</v>
      </c>
      <c r="BJ9" s="17">
        <f t="shared" ref="BJ9:BJ72" si="37">BH9/BF$109</f>
        <v>0.60424636300288681</v>
      </c>
      <c r="BK9" s="18">
        <f t="shared" ref="BK9:BK72" si="38">BI9+(BF$109-BH9)*BE9</f>
        <v>5075093.7768621258</v>
      </c>
      <c r="BL9" s="18">
        <f t="shared" ref="BL9:BL72" si="39">BK9-BK8</f>
        <v>5075093.7768621258</v>
      </c>
      <c r="BM9" s="17">
        <f t="shared" ref="BM9:BM72" si="40">IF(BK9=0,0,IF(BK9&lt;0,0,BK9/BL$109))</f>
        <v>0.57064618519809651</v>
      </c>
      <c r="BN9" s="20">
        <f t="shared" ref="BN9:BN72" si="41">IF($K$109=0,0,IF(BE9&lt;0,0,BE9/BN$109))</f>
        <v>0.79067049519142474</v>
      </c>
      <c r="BP9" s="2">
        <v>100</v>
      </c>
      <c r="BQ9" s="2">
        <v>42081</v>
      </c>
      <c r="BR9" s="2">
        <v>2288985.9950809022</v>
      </c>
      <c r="BS9" s="2">
        <f t="shared" ref="BS9:BS72" si="42">BS8+BQ9</f>
        <v>42323</v>
      </c>
      <c r="BT9" s="2">
        <f t="shared" ref="BT9:BT72" si="43">BT8+BR9</f>
        <v>2288985.9950809022</v>
      </c>
      <c r="BU9" s="17">
        <f t="shared" ref="BU9:BU72" si="44">BS9/BQ$109</f>
        <v>0.60370872263034026</v>
      </c>
      <c r="BV9" s="18">
        <f t="shared" ref="BV9:BV72" si="45">BT9+(BQ$109-BS9)*BP9</f>
        <v>5067185.9950809022</v>
      </c>
      <c r="BW9" s="18">
        <f t="shared" ref="BW9:BW72" si="46">BV9-BV8</f>
        <v>5067185.9950809022</v>
      </c>
      <c r="BX9" s="17">
        <f t="shared" ref="BX9:BX72" si="47">IF(BV9=0,0,IF(BV9&lt;0,0,BV9/BW$109))</f>
        <v>0.57119548902671979</v>
      </c>
      <c r="BY9" s="20">
        <f t="shared" ref="BY9:BY72" si="48">IF($K$109=0,0,IF(BP9&lt;0,0,BP9/BY$109))</f>
        <v>0.79025438965713068</v>
      </c>
      <c r="CA9" s="2">
        <v>100</v>
      </c>
      <c r="CB9" s="2">
        <v>42208</v>
      </c>
      <c r="CC9" s="2">
        <v>2273133.2912524212</v>
      </c>
      <c r="CD9" s="2">
        <f t="shared" ref="CD9:CD72" si="49">CD8+CB9</f>
        <v>42656</v>
      </c>
      <c r="CE9" s="2">
        <f t="shared" ref="CE9:CE72" si="50">CE8+CC9</f>
        <v>2273133.2912524212</v>
      </c>
      <c r="CF9" s="17">
        <f t="shared" ref="CF9:CF72" si="51">CD9/CB$109</f>
        <v>0.60559940939292412</v>
      </c>
      <c r="CG9" s="18">
        <f t="shared" ref="CG9:CG72" si="52">CE9+(CB$109-CD9)*CA9</f>
        <v>5051133.2912524212</v>
      </c>
      <c r="CH9" s="18">
        <f t="shared" ref="CH9:CH72" si="53">CG9-CG8</f>
        <v>5051133.2912524212</v>
      </c>
      <c r="CI9" s="17">
        <f t="shared" ref="CI9:CI72" si="54">IF(CG9=0,0,IF(CG9&lt;0,0,CG9/CH$109))</f>
        <v>0.57169524402541783</v>
      </c>
      <c r="CJ9" s="20">
        <f t="shared" ref="CJ9:CJ72" si="55">IF($K$109=0,0,IF(CA9&lt;0,0,CA9/CJ$109))</f>
        <v>0.79720577316600483</v>
      </c>
      <c r="CL9" s="2">
        <v>100</v>
      </c>
      <c r="CM9" s="2">
        <v>42324</v>
      </c>
      <c r="CN9" s="2">
        <v>2284284.3269011653</v>
      </c>
      <c r="CO9" s="2">
        <f t="shared" ref="CO9:CO72" si="56">CO8+CM9</f>
        <v>42652</v>
      </c>
      <c r="CP9" s="2">
        <f t="shared" ref="CP9:CP72" si="57">CP8+CN9</f>
        <v>2284284.3269011653</v>
      </c>
      <c r="CQ9" s="17">
        <f t="shared" ref="CQ9:CQ72" si="58">CO9/CM$109</f>
        <v>0.60667093378849302</v>
      </c>
      <c r="CR9" s="18">
        <f t="shared" ref="CR9:CR72" si="59">CP9+(CM$109-CO9)*CL9</f>
        <v>5049584.3269011658</v>
      </c>
      <c r="CS9" s="18">
        <f t="shared" ref="CS9:CS72" si="60">CR9-CR8</f>
        <v>5049584.3269011658</v>
      </c>
      <c r="CT9" s="17">
        <f t="shared" ref="CT9:CT72" si="61">IF(CR9=0,0,IF(CR9&lt;0,0,CR9/CS$109))</f>
        <v>0.57141140808732116</v>
      </c>
      <c r="CU9" s="20">
        <f t="shared" ref="CU9:CU72" si="62">IF($K$109=0,0,IF(CL9&lt;0,0,CL9/CU$109))</f>
        <v>0.79557200048251442</v>
      </c>
      <c r="CW9" s="2">
        <v>100</v>
      </c>
      <c r="CX9" s="2">
        <v>41986</v>
      </c>
      <c r="CY9" s="2">
        <v>2278686.4186108727</v>
      </c>
      <c r="CZ9" s="2">
        <f t="shared" ref="CZ9:CZ72" si="63">CZ8+CX9</f>
        <v>42148</v>
      </c>
      <c r="DA9" s="2">
        <f t="shared" ref="DA9:DA72" si="64">DA8+CY9</f>
        <v>2278686.4186108727</v>
      </c>
      <c r="DB9" s="17">
        <f t="shared" ref="DB9:DB72" si="65">CZ9/CX$109</f>
        <v>0.60387414751561697</v>
      </c>
      <c r="DC9" s="18">
        <f t="shared" ref="DC9:DC72" si="66">DA9+(CX$109-CZ9)*CW9</f>
        <v>5043486.4186108727</v>
      </c>
      <c r="DD9" s="18">
        <f t="shared" ref="DD9:DD72" si="67">DC9-DC8</f>
        <v>5043486.4186108727</v>
      </c>
      <c r="DE9" s="17">
        <f t="shared" ref="DE9:DE72" si="68">IF(DC9=0,0,IF(DC9&lt;0,0,DC9/DD$109))</f>
        <v>0.57092636333143798</v>
      </c>
      <c r="DF9" s="20">
        <f t="shared" ref="DF9:DF72" si="69">IF($K$109=0,0,IF(CW9&lt;0,0,CW9/DF$109))</f>
        <v>0.79009584140124411</v>
      </c>
      <c r="DH9" s="2">
        <v>100</v>
      </c>
      <c r="DI9" s="2">
        <v>41946</v>
      </c>
      <c r="DJ9" s="2">
        <v>2276242.0713815815</v>
      </c>
      <c r="DK9" s="2">
        <f t="shared" ref="DK9:DK72" si="70">DK8+DI9</f>
        <v>42145</v>
      </c>
      <c r="DL9" s="2">
        <f t="shared" ref="DL9:DL72" si="71">DL8+DJ9</f>
        <v>2276242.0713815815</v>
      </c>
      <c r="DM9" s="17">
        <f t="shared" ref="DM9:DM72" si="72">DK9/DI$109</f>
        <v>0.60383116510974844</v>
      </c>
      <c r="DN9" s="18">
        <f t="shared" ref="DN9:DN72" si="73">DL9+(DI$109-DK9)*DH9</f>
        <v>5041342.0713815819</v>
      </c>
      <c r="DO9" s="18">
        <f t="shared" ref="DO9:DO72" si="74">DN9-DN8</f>
        <v>5041342.0713815819</v>
      </c>
      <c r="DP9" s="17">
        <f t="shared" ref="DP9:DP72" si="75">IF(DN9=0,0,IF(DN9&lt;0,0,DN9/DO$109))</f>
        <v>0.57148283002555711</v>
      </c>
      <c r="DQ9" s="20">
        <f t="shared" ref="DQ9:DQ72" si="76">IF($K$109=0,0,IF(DH9&lt;0,0,DH9/DQ$109))</f>
        <v>0.79120232350217556</v>
      </c>
      <c r="DS9" s="2">
        <v>100</v>
      </c>
      <c r="DT9" s="2">
        <v>42098</v>
      </c>
      <c r="DU9" s="2">
        <v>2281531.8077698615</v>
      </c>
      <c r="DV9" s="2">
        <f t="shared" ref="DV9:DV72" si="77">DV8+DT9</f>
        <v>42266</v>
      </c>
      <c r="DW9" s="2">
        <f t="shared" ref="DW9:DW72" si="78">DW8+DU9</f>
        <v>2281531.8077698615</v>
      </c>
      <c r="DX9" s="17">
        <f t="shared" ref="DX9:DX72" si="79">DV9/DT$109</f>
        <v>0.60558214173138092</v>
      </c>
      <c r="DY9" s="18">
        <f t="shared" ref="DY9:DY72" si="80">DW9+(DT$109-DV9)*DS9</f>
        <v>5034331.8077698611</v>
      </c>
      <c r="DZ9" s="18">
        <f t="shared" ref="DZ9:DZ72" si="81">DY9-DY8</f>
        <v>5034331.8077698611</v>
      </c>
      <c r="EA9" s="17">
        <f t="shared" ref="EA9:EA72" si="82">IF(DY9=0,0,IF(DY9&lt;0,0,DY9/DZ$109))</f>
        <v>0.57153610899134399</v>
      </c>
      <c r="EB9" s="20">
        <f t="shared" ref="EB9:EB72" si="83">IF($K$109=0,0,IF(DS9&lt;0,0,DS9/EB$109))</f>
        <v>0.79235522635550093</v>
      </c>
      <c r="ED9" s="2">
        <v>100</v>
      </c>
      <c r="EE9" s="2">
        <v>41873</v>
      </c>
      <c r="EF9" s="2">
        <v>2270899.308705708</v>
      </c>
      <c r="EG9" s="2">
        <f t="shared" ref="EG9:EG72" si="84">EG8+EE9</f>
        <v>42002</v>
      </c>
      <c r="EH9" s="2">
        <f t="shared" ref="EH9:EH72" si="85">EH8+EF9</f>
        <v>2270899.308705708</v>
      </c>
      <c r="EI9" s="17">
        <f t="shared" ref="EI9:EI72" si="86">EG9/EE$109</f>
        <v>0.60512022590079384</v>
      </c>
      <c r="EJ9" s="18">
        <f t="shared" ref="EJ9:EJ72" si="87">EH9+(EE$109-EG9)*ED9</f>
        <v>5011799.308705708</v>
      </c>
      <c r="EK9" s="18">
        <f t="shared" ref="EK9:EK72" si="88">EJ9-EJ8</f>
        <v>5011799.308705708</v>
      </c>
      <c r="EL9" s="17">
        <f t="shared" ref="EL9:EL72" si="89">IF(EJ9=0,0,IF(EJ9&lt;0,0,EJ9/EK$109))</f>
        <v>0.57089844910407506</v>
      </c>
      <c r="EM9" s="20">
        <f t="shared" ref="EM9:EM72" si="90">IF($K$109=0,0,IF(ED9&lt;0,0,ED9/EM$109))</f>
        <v>0.79066678072942409</v>
      </c>
    </row>
    <row r="10" spans="1:143">
      <c r="A10" s="36">
        <v>3</v>
      </c>
      <c r="B10" s="16">
        <f t="shared" si="1"/>
        <v>200</v>
      </c>
      <c r="C10" s="2">
        <f t="shared" si="2"/>
        <v>257473</v>
      </c>
      <c r="D10" s="2">
        <f t="shared" si="2"/>
        <v>36039006.018752486</v>
      </c>
      <c r="E10" s="2">
        <f t="shared" si="3"/>
        <v>766611</v>
      </c>
      <c r="F10" s="2">
        <f t="shared" si="3"/>
        <v>63508800.164397009</v>
      </c>
      <c r="G10" s="17">
        <f t="shared" si="4"/>
        <v>0.91050546224176387</v>
      </c>
      <c r="H10" s="18">
        <f t="shared" si="0"/>
        <v>78579000.164397001</v>
      </c>
      <c r="I10" s="18">
        <f t="shared" si="5"/>
        <v>17826806.018752478</v>
      </c>
      <c r="J10" s="17">
        <f t="shared" ref="J10:J73" si="91">IF(H10=0,0,IF(H10&lt;0,0,H10/$I$109))</f>
        <v>0.73885173367631918</v>
      </c>
      <c r="K10" s="20">
        <f t="shared" si="6"/>
        <v>1.5833367237763321</v>
      </c>
      <c r="M10" s="2">
        <v>200</v>
      </c>
      <c r="N10" s="2">
        <v>21564</v>
      </c>
      <c r="O10" s="2">
        <v>3022403.4227951323</v>
      </c>
      <c r="P10" s="2">
        <f t="shared" si="7"/>
        <v>64208</v>
      </c>
      <c r="Q10" s="2">
        <f t="shared" si="8"/>
        <v>5331593.5470472267</v>
      </c>
      <c r="R10" s="17">
        <f t="shared" si="9"/>
        <v>0.91010630758327427</v>
      </c>
      <c r="S10" s="18">
        <f t="shared" si="10"/>
        <v>6599993.5470472267</v>
      </c>
      <c r="T10" s="18">
        <f t="shared" si="11"/>
        <v>1500203.4227951327</v>
      </c>
      <c r="U10" s="17">
        <f t="shared" si="12"/>
        <v>0.7394123936670417</v>
      </c>
      <c r="V10" s="20">
        <f t="shared" si="13"/>
        <v>1.5807756174715701</v>
      </c>
      <c r="X10" s="2">
        <v>200</v>
      </c>
      <c r="Y10" s="2">
        <v>21574</v>
      </c>
      <c r="Z10" s="2">
        <v>3019972.9827702488</v>
      </c>
      <c r="AA10" s="2">
        <f t="shared" si="14"/>
        <v>64230</v>
      </c>
      <c r="AB10" s="2">
        <f t="shared" si="15"/>
        <v>5328671.6454054918</v>
      </c>
      <c r="AC10" s="17">
        <f t="shared" si="16"/>
        <v>0.91032782006037671</v>
      </c>
      <c r="AD10" s="18">
        <f t="shared" si="17"/>
        <v>6594071.6454054918</v>
      </c>
      <c r="AE10" s="18">
        <f t="shared" si="18"/>
        <v>1495272.9827702492</v>
      </c>
      <c r="AF10" s="17">
        <f t="shared" si="19"/>
        <v>0.73860596140668888</v>
      </c>
      <c r="AG10" s="20">
        <f t="shared" si="20"/>
        <v>1.580626466358847</v>
      </c>
      <c r="AI10" s="2">
        <v>200</v>
      </c>
      <c r="AJ10" s="2">
        <v>21574</v>
      </c>
      <c r="AK10" s="2">
        <v>3019972.9827702488</v>
      </c>
      <c r="AL10" s="2">
        <f t="shared" si="21"/>
        <v>64230</v>
      </c>
      <c r="AM10" s="2">
        <f t="shared" si="22"/>
        <v>5328671.6454054918</v>
      </c>
      <c r="AN10" s="17">
        <f t="shared" si="23"/>
        <v>0.91032782006037671</v>
      </c>
      <c r="AO10" s="18">
        <f t="shared" si="24"/>
        <v>6594071.6454054918</v>
      </c>
      <c r="AP10" s="18">
        <f t="shared" si="25"/>
        <v>1495272.9827702492</v>
      </c>
      <c r="AQ10" s="17">
        <f t="shared" si="26"/>
        <v>0.73860596140668888</v>
      </c>
      <c r="AR10" s="20">
        <f t="shared" si="27"/>
        <v>1.580626466358847</v>
      </c>
      <c r="AT10" s="2">
        <v>200</v>
      </c>
      <c r="AU10" s="2">
        <v>21533</v>
      </c>
      <c r="AV10" s="2">
        <v>3023246.3781350553</v>
      </c>
      <c r="AW10" s="2">
        <f t="shared" si="28"/>
        <v>64033</v>
      </c>
      <c r="AX10" s="2">
        <f t="shared" si="29"/>
        <v>5320496.0776923569</v>
      </c>
      <c r="AY10" s="17">
        <f t="shared" si="30"/>
        <v>0.91038728389444945</v>
      </c>
      <c r="AZ10" s="18">
        <f t="shared" si="31"/>
        <v>6581096.0776923569</v>
      </c>
      <c r="BA10" s="18">
        <f t="shared" si="32"/>
        <v>1500246.3781350553</v>
      </c>
      <c r="BB10" s="17">
        <f t="shared" si="33"/>
        <v>0.74014406761904694</v>
      </c>
      <c r="BC10" s="20">
        <f t="shared" si="34"/>
        <v>1.5820699933713034</v>
      </c>
      <c r="BE10" s="2">
        <v>200</v>
      </c>
      <c r="BF10" s="2">
        <v>21503</v>
      </c>
      <c r="BG10" s="2">
        <v>3010676.5584291634</v>
      </c>
      <c r="BH10" s="2">
        <f t="shared" si="35"/>
        <v>63993</v>
      </c>
      <c r="BI10" s="2">
        <f t="shared" si="36"/>
        <v>5302870.3352912888</v>
      </c>
      <c r="BJ10" s="17">
        <f t="shared" si="37"/>
        <v>0.91003853865953721</v>
      </c>
      <c r="BK10" s="18">
        <f t="shared" si="38"/>
        <v>6568070.3352912888</v>
      </c>
      <c r="BL10" s="18">
        <f t="shared" si="39"/>
        <v>1492976.5584291629</v>
      </c>
      <c r="BM10" s="17">
        <f t="shared" si="40"/>
        <v>0.73851724632842763</v>
      </c>
      <c r="BN10" s="20">
        <f t="shared" si="41"/>
        <v>1.5813409903828495</v>
      </c>
      <c r="BP10" s="2">
        <v>200</v>
      </c>
      <c r="BQ10" s="2">
        <v>21476</v>
      </c>
      <c r="BR10" s="2">
        <v>3000849.4331549453</v>
      </c>
      <c r="BS10" s="2">
        <f t="shared" si="42"/>
        <v>63799</v>
      </c>
      <c r="BT10" s="2">
        <f t="shared" si="43"/>
        <v>5289835.4282358475</v>
      </c>
      <c r="BU10" s="17">
        <f t="shared" si="44"/>
        <v>0.91004921189644106</v>
      </c>
      <c r="BV10" s="18">
        <f t="shared" si="45"/>
        <v>6551035.4282358475</v>
      </c>
      <c r="BW10" s="18">
        <f t="shared" si="46"/>
        <v>1483849.4331549453</v>
      </c>
      <c r="BX10" s="17">
        <f t="shared" si="47"/>
        <v>0.73846152256797082</v>
      </c>
      <c r="BY10" s="20">
        <f t="shared" si="48"/>
        <v>1.5805087793142614</v>
      </c>
      <c r="CA10" s="2">
        <v>200</v>
      </c>
      <c r="CB10" s="2">
        <v>21445</v>
      </c>
      <c r="CC10" s="2">
        <v>2980413.9482081486</v>
      </c>
      <c r="CD10" s="2">
        <f t="shared" si="49"/>
        <v>64101</v>
      </c>
      <c r="CE10" s="2">
        <f t="shared" si="50"/>
        <v>5253547.2394605698</v>
      </c>
      <c r="CF10" s="17">
        <f t="shared" si="51"/>
        <v>0.91006019649043102</v>
      </c>
      <c r="CG10" s="18">
        <f t="shared" si="52"/>
        <v>6520547.2394605698</v>
      </c>
      <c r="CH10" s="18">
        <f t="shared" si="53"/>
        <v>1469413.9482081486</v>
      </c>
      <c r="CI10" s="17">
        <f t="shared" si="54"/>
        <v>0.73800583558118327</v>
      </c>
      <c r="CJ10" s="20">
        <f t="shared" si="55"/>
        <v>1.5944115463320097</v>
      </c>
      <c r="CL10" s="2">
        <v>200</v>
      </c>
      <c r="CM10" s="2">
        <v>21393</v>
      </c>
      <c r="CN10" s="2">
        <v>2993230.5471337456</v>
      </c>
      <c r="CO10" s="2">
        <f t="shared" si="56"/>
        <v>64045</v>
      </c>
      <c r="CP10" s="2">
        <f t="shared" si="57"/>
        <v>5277514.8740349114</v>
      </c>
      <c r="CQ10" s="17">
        <f t="shared" si="58"/>
        <v>0.91095939122395275</v>
      </c>
      <c r="CR10" s="18">
        <f t="shared" si="59"/>
        <v>6529514.8740349114</v>
      </c>
      <c r="CS10" s="18">
        <f t="shared" si="60"/>
        <v>1479930.5471337456</v>
      </c>
      <c r="CT10" s="17">
        <f t="shared" si="61"/>
        <v>0.73888047941345392</v>
      </c>
      <c r="CU10" s="20">
        <f t="shared" si="62"/>
        <v>1.5911440009650288</v>
      </c>
      <c r="CW10" s="2">
        <v>200</v>
      </c>
      <c r="CX10" s="2">
        <v>21411</v>
      </c>
      <c r="CY10" s="2">
        <v>2993684.8135817926</v>
      </c>
      <c r="CZ10" s="2">
        <f t="shared" si="63"/>
        <v>63559</v>
      </c>
      <c r="DA10" s="2">
        <f t="shared" si="64"/>
        <v>5272371.2321926653</v>
      </c>
      <c r="DB10" s="17">
        <f t="shared" si="65"/>
        <v>0.91063957819932373</v>
      </c>
      <c r="DC10" s="18">
        <f t="shared" si="66"/>
        <v>6519771.2321926653</v>
      </c>
      <c r="DD10" s="18">
        <f t="shared" si="67"/>
        <v>1476284.8135817926</v>
      </c>
      <c r="DE10" s="17">
        <f t="shared" si="68"/>
        <v>0.73804288747820646</v>
      </c>
      <c r="DF10" s="20">
        <f t="shared" si="69"/>
        <v>1.5801916828024882</v>
      </c>
      <c r="DH10" s="2">
        <v>200</v>
      </c>
      <c r="DI10" s="2">
        <v>21413</v>
      </c>
      <c r="DJ10" s="2">
        <v>2996880.5518437913</v>
      </c>
      <c r="DK10" s="2">
        <f t="shared" si="70"/>
        <v>63558</v>
      </c>
      <c r="DL10" s="2">
        <f t="shared" si="71"/>
        <v>5273122.6232253723</v>
      </c>
      <c r="DM10" s="17">
        <f t="shared" si="72"/>
        <v>0.91062525073070089</v>
      </c>
      <c r="DN10" s="18">
        <f t="shared" si="73"/>
        <v>6520722.6232253723</v>
      </c>
      <c r="DO10" s="18">
        <f t="shared" si="74"/>
        <v>1479380.5518437903</v>
      </c>
      <c r="DP10" s="17">
        <f t="shared" si="75"/>
        <v>0.73918432150970192</v>
      </c>
      <c r="DQ10" s="20">
        <f t="shared" si="76"/>
        <v>1.5824046470043511</v>
      </c>
      <c r="DS10" s="2">
        <v>200</v>
      </c>
      <c r="DT10" s="2">
        <v>21338</v>
      </c>
      <c r="DU10" s="2">
        <v>2996159.8592326818</v>
      </c>
      <c r="DV10" s="2">
        <f t="shared" si="77"/>
        <v>63604</v>
      </c>
      <c r="DW10" s="2">
        <f t="shared" si="78"/>
        <v>5277691.6670025438</v>
      </c>
      <c r="DX10" s="17">
        <f t="shared" si="79"/>
        <v>0.91131042783047256</v>
      </c>
      <c r="DY10" s="18">
        <f t="shared" si="80"/>
        <v>6515691.6670025438</v>
      </c>
      <c r="DZ10" s="18">
        <f t="shared" si="81"/>
        <v>1481359.8592326827</v>
      </c>
      <c r="EA10" s="17">
        <f t="shared" si="82"/>
        <v>0.73971148604041193</v>
      </c>
      <c r="EB10" s="20">
        <f t="shared" si="83"/>
        <v>1.5847104527110019</v>
      </c>
      <c r="ED10" s="2">
        <v>200</v>
      </c>
      <c r="EE10" s="2">
        <v>21249</v>
      </c>
      <c r="EF10" s="2">
        <v>2981514.540697528</v>
      </c>
      <c r="EG10" s="2">
        <f t="shared" si="84"/>
        <v>63251</v>
      </c>
      <c r="EH10" s="2">
        <f t="shared" si="85"/>
        <v>5252413.8494032361</v>
      </c>
      <c r="EI10" s="17">
        <f t="shared" si="86"/>
        <v>0.91125325956980885</v>
      </c>
      <c r="EJ10" s="18">
        <f t="shared" si="87"/>
        <v>6484413.8494032361</v>
      </c>
      <c r="EK10" s="18">
        <f t="shared" si="88"/>
        <v>1472614.540697528</v>
      </c>
      <c r="EL10" s="17">
        <f t="shared" si="89"/>
        <v>0.73864526130223584</v>
      </c>
      <c r="EM10" s="20">
        <f t="shared" si="90"/>
        <v>1.5813335614588482</v>
      </c>
    </row>
    <row r="11" spans="1:143">
      <c r="A11" s="36">
        <v>4</v>
      </c>
      <c r="B11" s="16">
        <f t="shared" si="1"/>
        <v>300</v>
      </c>
      <c r="C11" s="2">
        <f t="shared" si="2"/>
        <v>3448</v>
      </c>
      <c r="D11" s="2">
        <f t="shared" si="2"/>
        <v>759920.92371764453</v>
      </c>
      <c r="E11" s="2">
        <f t="shared" si="3"/>
        <v>770059</v>
      </c>
      <c r="F11" s="2">
        <f t="shared" si="3"/>
        <v>64268721.088114657</v>
      </c>
      <c r="G11" s="17">
        <f t="shared" si="4"/>
        <v>0.91460065893710163</v>
      </c>
      <c r="H11" s="18">
        <f t="shared" si="0"/>
        <v>85839621.088114649</v>
      </c>
      <c r="I11" s="18">
        <f t="shared" si="5"/>
        <v>7260620.9237176478</v>
      </c>
      <c r="J11" s="17">
        <f t="shared" si="91"/>
        <v>0.80712089395873676</v>
      </c>
      <c r="K11" s="20">
        <f t="shared" si="6"/>
        <v>2.375005085664498</v>
      </c>
      <c r="M11" s="2">
        <v>300</v>
      </c>
      <c r="N11" s="2">
        <v>288</v>
      </c>
      <c r="O11" s="2">
        <v>61670.953718451128</v>
      </c>
      <c r="P11" s="2">
        <f t="shared" si="7"/>
        <v>64496</v>
      </c>
      <c r="Q11" s="2">
        <f t="shared" si="8"/>
        <v>5393264.5007656775</v>
      </c>
      <c r="R11" s="17">
        <f t="shared" si="9"/>
        <v>0.91418851878100638</v>
      </c>
      <c r="S11" s="18">
        <f t="shared" si="10"/>
        <v>7209464.5007656775</v>
      </c>
      <c r="T11" s="18">
        <f t="shared" si="11"/>
        <v>609470.95371845085</v>
      </c>
      <c r="U11" s="17">
        <f t="shared" si="12"/>
        <v>0.80769282054126357</v>
      </c>
      <c r="V11" s="20">
        <f t="shared" si="13"/>
        <v>2.3711634262073553</v>
      </c>
      <c r="X11" s="2">
        <v>300</v>
      </c>
      <c r="Y11" s="2">
        <v>283</v>
      </c>
      <c r="Z11" s="2">
        <v>61841.529919687753</v>
      </c>
      <c r="AA11" s="2">
        <f t="shared" si="14"/>
        <v>64513</v>
      </c>
      <c r="AB11" s="2">
        <f t="shared" si="15"/>
        <v>5390513.1753251795</v>
      </c>
      <c r="AC11" s="17">
        <f t="shared" si="16"/>
        <v>0.91433876156866078</v>
      </c>
      <c r="AD11" s="18">
        <f t="shared" si="17"/>
        <v>7203713.1753251795</v>
      </c>
      <c r="AE11" s="18">
        <f t="shared" si="18"/>
        <v>609641.52991968766</v>
      </c>
      <c r="AF11" s="17">
        <f t="shared" si="19"/>
        <v>0.80689227865250135</v>
      </c>
      <c r="AG11" s="20">
        <f t="shared" si="20"/>
        <v>2.3709396995382703</v>
      </c>
      <c r="AI11" s="2">
        <v>300</v>
      </c>
      <c r="AJ11" s="2">
        <v>283</v>
      </c>
      <c r="AK11" s="2">
        <v>61841.529919687753</v>
      </c>
      <c r="AL11" s="2">
        <f t="shared" si="21"/>
        <v>64513</v>
      </c>
      <c r="AM11" s="2">
        <f t="shared" si="22"/>
        <v>5390513.1753251795</v>
      </c>
      <c r="AN11" s="17">
        <f t="shared" si="23"/>
        <v>0.91433876156866078</v>
      </c>
      <c r="AO11" s="18">
        <f t="shared" si="24"/>
        <v>7203713.1753251795</v>
      </c>
      <c r="AP11" s="18">
        <f t="shared" si="25"/>
        <v>609641.52991968766</v>
      </c>
      <c r="AQ11" s="17">
        <f t="shared" si="26"/>
        <v>0.80689227865250135</v>
      </c>
      <c r="AR11" s="20">
        <f t="shared" si="27"/>
        <v>2.3709396995382703</v>
      </c>
      <c r="AT11" s="2">
        <v>300</v>
      </c>
      <c r="AU11" s="2">
        <v>276</v>
      </c>
      <c r="AV11" s="2">
        <v>62194.593636030251</v>
      </c>
      <c r="AW11" s="2">
        <f t="shared" si="28"/>
        <v>64309</v>
      </c>
      <c r="AX11" s="2">
        <f t="shared" si="29"/>
        <v>5382690.6713283872</v>
      </c>
      <c r="AY11" s="17">
        <f t="shared" si="30"/>
        <v>0.91431130573248409</v>
      </c>
      <c r="AZ11" s="18">
        <f t="shared" si="31"/>
        <v>7190790.6713283872</v>
      </c>
      <c r="BA11" s="18">
        <f t="shared" si="32"/>
        <v>609694.59363603033</v>
      </c>
      <c r="BB11" s="17">
        <f t="shared" si="33"/>
        <v>0.80871347174440766</v>
      </c>
      <c r="BC11" s="20">
        <f t="shared" si="34"/>
        <v>2.3731049900569552</v>
      </c>
      <c r="BE11" s="2">
        <v>300</v>
      </c>
      <c r="BF11" s="2">
        <v>303</v>
      </c>
      <c r="BG11" s="2">
        <v>62965.974106738831</v>
      </c>
      <c r="BH11" s="2">
        <f t="shared" si="35"/>
        <v>64296</v>
      </c>
      <c r="BI11" s="2">
        <f t="shared" si="36"/>
        <v>5365836.3093980281</v>
      </c>
      <c r="BJ11" s="17">
        <f t="shared" si="37"/>
        <v>0.91434747365576874</v>
      </c>
      <c r="BK11" s="18">
        <f t="shared" si="38"/>
        <v>7172736.3093980281</v>
      </c>
      <c r="BL11" s="18">
        <f t="shared" si="39"/>
        <v>604665.97410673928</v>
      </c>
      <c r="BM11" s="17">
        <f t="shared" si="40"/>
        <v>0.80650620310716181</v>
      </c>
      <c r="BN11" s="20">
        <f t="shared" si="41"/>
        <v>2.3720114855742742</v>
      </c>
      <c r="BP11" s="2">
        <v>300</v>
      </c>
      <c r="BQ11" s="2">
        <v>284</v>
      </c>
      <c r="BR11" s="2">
        <v>64076.87957035139</v>
      </c>
      <c r="BS11" s="2">
        <f t="shared" si="42"/>
        <v>64083</v>
      </c>
      <c r="BT11" s="2">
        <f t="shared" si="43"/>
        <v>5353912.3078061985</v>
      </c>
      <c r="BU11" s="17">
        <f t="shared" si="44"/>
        <v>0.91410027815419725</v>
      </c>
      <c r="BV11" s="18">
        <f t="shared" si="45"/>
        <v>7160512.3078061985</v>
      </c>
      <c r="BW11" s="18">
        <f t="shared" si="46"/>
        <v>609476.87957035098</v>
      </c>
      <c r="BX11" s="17">
        <f t="shared" si="47"/>
        <v>0.80716443669321158</v>
      </c>
      <c r="BY11" s="20">
        <f t="shared" si="48"/>
        <v>2.3707631689713922</v>
      </c>
      <c r="CA11" s="2">
        <v>300</v>
      </c>
      <c r="CB11" s="2">
        <v>296</v>
      </c>
      <c r="CC11" s="2">
        <v>65648.1559687876</v>
      </c>
      <c r="CD11" s="2">
        <f t="shared" si="49"/>
        <v>64397</v>
      </c>
      <c r="CE11" s="2">
        <f t="shared" si="50"/>
        <v>5319195.395429357</v>
      </c>
      <c r="CF11" s="17">
        <f t="shared" si="51"/>
        <v>0.9142625929922199</v>
      </c>
      <c r="CG11" s="18">
        <f t="shared" si="52"/>
        <v>7130895.395429357</v>
      </c>
      <c r="CH11" s="18">
        <f t="shared" si="53"/>
        <v>610348.15596878715</v>
      </c>
      <c r="CI11" s="17">
        <f t="shared" si="54"/>
        <v>0.80708600390129537</v>
      </c>
      <c r="CJ11" s="20">
        <f t="shared" si="55"/>
        <v>2.3916173194980144</v>
      </c>
      <c r="CL11" s="2">
        <v>300</v>
      </c>
      <c r="CM11" s="2">
        <v>285</v>
      </c>
      <c r="CN11" s="2">
        <v>62591.59406839966</v>
      </c>
      <c r="CO11" s="2">
        <f t="shared" si="56"/>
        <v>64330</v>
      </c>
      <c r="CP11" s="2">
        <f t="shared" si="57"/>
        <v>5340106.468103311</v>
      </c>
      <c r="CQ11" s="17">
        <f t="shared" si="58"/>
        <v>0.91501315695896446</v>
      </c>
      <c r="CR11" s="18">
        <f t="shared" si="59"/>
        <v>7132606.468103311</v>
      </c>
      <c r="CS11" s="18">
        <f t="shared" si="60"/>
        <v>603091.59406839963</v>
      </c>
      <c r="CT11" s="17">
        <f t="shared" si="61"/>
        <v>0.80712637742457483</v>
      </c>
      <c r="CU11" s="20">
        <f t="shared" si="62"/>
        <v>2.3867160014475433</v>
      </c>
      <c r="CW11" s="2">
        <v>300</v>
      </c>
      <c r="CX11" s="2">
        <v>280</v>
      </c>
      <c r="CY11" s="2">
        <v>63841.842678994413</v>
      </c>
      <c r="CZ11" s="2">
        <f t="shared" si="63"/>
        <v>63839</v>
      </c>
      <c r="DA11" s="2">
        <f t="shared" si="64"/>
        <v>5336213.0748716602</v>
      </c>
      <c r="DB11" s="17">
        <f t="shared" si="65"/>
        <v>0.91465126941371999</v>
      </c>
      <c r="DC11" s="18">
        <f t="shared" si="66"/>
        <v>7123313.0748716602</v>
      </c>
      <c r="DD11" s="18">
        <f t="shared" si="67"/>
        <v>603541.84267899487</v>
      </c>
      <c r="DE11" s="17">
        <f t="shared" si="68"/>
        <v>0.80636426692865038</v>
      </c>
      <c r="DF11" s="20">
        <f t="shared" si="69"/>
        <v>2.3702875242037322</v>
      </c>
      <c r="DH11" s="2">
        <v>300</v>
      </c>
      <c r="DI11" s="2">
        <v>293</v>
      </c>
      <c r="DJ11" s="2">
        <v>64030.845538642643</v>
      </c>
      <c r="DK11" s="2">
        <f t="shared" si="70"/>
        <v>63851</v>
      </c>
      <c r="DL11" s="2">
        <f t="shared" si="71"/>
        <v>5337153.4687640145</v>
      </c>
      <c r="DM11" s="17">
        <f t="shared" si="72"/>
        <v>0.91482319903719411</v>
      </c>
      <c r="DN11" s="18">
        <f t="shared" si="73"/>
        <v>7120653.4687640145</v>
      </c>
      <c r="DO11" s="18">
        <f t="shared" si="74"/>
        <v>599930.84553864226</v>
      </c>
      <c r="DP11" s="17">
        <f t="shared" si="75"/>
        <v>0.80719204099660646</v>
      </c>
      <c r="DQ11" s="20">
        <f t="shared" si="76"/>
        <v>2.3736069705065268</v>
      </c>
      <c r="DS11" s="2">
        <v>300</v>
      </c>
      <c r="DT11" s="2">
        <v>290</v>
      </c>
      <c r="DU11" s="2">
        <v>64285.53929107279</v>
      </c>
      <c r="DV11" s="2">
        <f t="shared" si="77"/>
        <v>63894</v>
      </c>
      <c r="DW11" s="2">
        <f t="shared" si="78"/>
        <v>5341977.2062936164</v>
      </c>
      <c r="DX11" s="17">
        <f t="shared" si="79"/>
        <v>0.91546551279479615</v>
      </c>
      <c r="DY11" s="18">
        <f t="shared" si="80"/>
        <v>7111977.2062936164</v>
      </c>
      <c r="DZ11" s="18">
        <f t="shared" si="81"/>
        <v>596285.53929107264</v>
      </c>
      <c r="EA11" s="17">
        <f t="shared" si="82"/>
        <v>0.8074064116009888</v>
      </c>
      <c r="EB11" s="20">
        <f t="shared" si="83"/>
        <v>2.3770656790665026</v>
      </c>
      <c r="ED11" s="2">
        <v>300</v>
      </c>
      <c r="EE11" s="2">
        <v>287</v>
      </c>
      <c r="EF11" s="2">
        <v>64931.485300800363</v>
      </c>
      <c r="EG11" s="2">
        <f t="shared" si="84"/>
        <v>63538</v>
      </c>
      <c r="EH11" s="2">
        <f t="shared" si="85"/>
        <v>5317345.3347040368</v>
      </c>
      <c r="EI11" s="17">
        <f t="shared" si="86"/>
        <v>0.91538805088530639</v>
      </c>
      <c r="EJ11" s="18">
        <f t="shared" si="87"/>
        <v>7079245.3347040368</v>
      </c>
      <c r="EK11" s="18">
        <f t="shared" si="88"/>
        <v>594831.48530080076</v>
      </c>
      <c r="EL11" s="17">
        <f t="shared" si="89"/>
        <v>0.80640303680745629</v>
      </c>
      <c r="EM11" s="20">
        <f t="shared" si="90"/>
        <v>2.3720003421882723</v>
      </c>
    </row>
    <row r="12" spans="1:143">
      <c r="A12" s="36">
        <v>5</v>
      </c>
      <c r="B12" s="16">
        <f t="shared" si="1"/>
        <v>400</v>
      </c>
      <c r="C12" s="2">
        <f t="shared" si="2"/>
        <v>24034</v>
      </c>
      <c r="D12" s="2">
        <f t="shared" si="2"/>
        <v>8559532.9787431881</v>
      </c>
      <c r="E12" s="2">
        <f t="shared" si="3"/>
        <v>794093</v>
      </c>
      <c r="F12" s="2">
        <f t="shared" si="3"/>
        <v>72828254.066857845</v>
      </c>
      <c r="G12" s="17">
        <f t="shared" si="4"/>
        <v>0.9431458901945694</v>
      </c>
      <c r="H12" s="18">
        <f t="shared" si="0"/>
        <v>91975854.066857845</v>
      </c>
      <c r="I12" s="18">
        <f t="shared" si="5"/>
        <v>6136232.9787431955</v>
      </c>
      <c r="J12" s="17">
        <f t="shared" si="91"/>
        <v>0.8648178150839867</v>
      </c>
      <c r="K12" s="20">
        <f t="shared" si="6"/>
        <v>3.1666734475526641</v>
      </c>
      <c r="M12" s="2">
        <v>400</v>
      </c>
      <c r="N12" s="2">
        <v>2010</v>
      </c>
      <c r="O12" s="2">
        <v>718363.83091319248</v>
      </c>
      <c r="P12" s="2">
        <f t="shared" si="7"/>
        <v>66506</v>
      </c>
      <c r="Q12" s="2">
        <f t="shared" si="8"/>
        <v>6111628.3316788701</v>
      </c>
      <c r="R12" s="17">
        <f t="shared" si="9"/>
        <v>0.94267895109851174</v>
      </c>
      <c r="S12" s="18">
        <f t="shared" si="10"/>
        <v>7729228.3316788701</v>
      </c>
      <c r="T12" s="18">
        <f t="shared" si="11"/>
        <v>519763.83091319259</v>
      </c>
      <c r="U12" s="17">
        <f t="shared" si="12"/>
        <v>0.86592315298287881</v>
      </c>
      <c r="V12" s="20">
        <f t="shared" si="13"/>
        <v>3.1615512349431403</v>
      </c>
      <c r="X12" s="2">
        <v>400</v>
      </c>
      <c r="Y12" s="2">
        <v>2004</v>
      </c>
      <c r="Z12" s="2">
        <v>717056.83445671829</v>
      </c>
      <c r="AA12" s="2">
        <f t="shared" si="14"/>
        <v>66517</v>
      </c>
      <c r="AB12" s="2">
        <f t="shared" si="15"/>
        <v>6107570.009781898</v>
      </c>
      <c r="AC12" s="17">
        <f t="shared" si="16"/>
        <v>0.94274132970506119</v>
      </c>
      <c r="AD12" s="18">
        <f t="shared" si="17"/>
        <v>7723570.009781898</v>
      </c>
      <c r="AE12" s="18">
        <f t="shared" si="18"/>
        <v>519856.83445671853</v>
      </c>
      <c r="AF12" s="17">
        <f t="shared" si="19"/>
        <v>0.86512175774457012</v>
      </c>
      <c r="AG12" s="20">
        <f t="shared" si="20"/>
        <v>3.1612529327176939</v>
      </c>
      <c r="AI12" s="2">
        <v>400</v>
      </c>
      <c r="AJ12" s="2">
        <v>2004</v>
      </c>
      <c r="AK12" s="2">
        <v>717056.83445671829</v>
      </c>
      <c r="AL12" s="2">
        <f t="shared" si="21"/>
        <v>66517</v>
      </c>
      <c r="AM12" s="2">
        <f t="shared" si="22"/>
        <v>6107570.009781898</v>
      </c>
      <c r="AN12" s="17">
        <f t="shared" si="23"/>
        <v>0.94274132970506119</v>
      </c>
      <c r="AO12" s="18">
        <f t="shared" si="24"/>
        <v>7723570.009781898</v>
      </c>
      <c r="AP12" s="18">
        <f t="shared" si="25"/>
        <v>519856.83445671853</v>
      </c>
      <c r="AQ12" s="17">
        <f t="shared" si="26"/>
        <v>0.86512175774457012</v>
      </c>
      <c r="AR12" s="20">
        <f t="shared" si="27"/>
        <v>3.1612529327176939</v>
      </c>
      <c r="AT12" s="2">
        <v>400</v>
      </c>
      <c r="AU12" s="2">
        <v>2033</v>
      </c>
      <c r="AV12" s="2">
        <v>726293.75135032507</v>
      </c>
      <c r="AW12" s="2">
        <f t="shared" si="28"/>
        <v>66342</v>
      </c>
      <c r="AX12" s="2">
        <f t="shared" si="29"/>
        <v>6108984.4226787128</v>
      </c>
      <c r="AY12" s="17">
        <f t="shared" si="30"/>
        <v>0.94321542311191997</v>
      </c>
      <c r="AZ12" s="18">
        <f t="shared" si="31"/>
        <v>7706584.4226787128</v>
      </c>
      <c r="BA12" s="18">
        <f t="shared" si="32"/>
        <v>515793.75135032553</v>
      </c>
      <c r="BB12" s="17">
        <f t="shared" si="33"/>
        <v>0.86672230198637268</v>
      </c>
      <c r="BC12" s="20">
        <f t="shared" si="34"/>
        <v>3.1641399867426068</v>
      </c>
      <c r="BE12" s="2">
        <v>400</v>
      </c>
      <c r="BF12" s="2">
        <v>2005</v>
      </c>
      <c r="BG12" s="2">
        <v>715722.23353145237</v>
      </c>
      <c r="BH12" s="2">
        <f t="shared" si="35"/>
        <v>66301</v>
      </c>
      <c r="BI12" s="2">
        <f t="shared" si="36"/>
        <v>6081558.5429294808</v>
      </c>
      <c r="BJ12" s="17">
        <f t="shared" si="37"/>
        <v>0.94286039335030358</v>
      </c>
      <c r="BK12" s="18">
        <f t="shared" si="38"/>
        <v>7688758.5429294808</v>
      </c>
      <c r="BL12" s="18">
        <f t="shared" si="39"/>
        <v>516022.23353145272</v>
      </c>
      <c r="BM12" s="17">
        <f t="shared" si="40"/>
        <v>0.86452801156804704</v>
      </c>
      <c r="BN12" s="20">
        <f t="shared" si="41"/>
        <v>3.162681980765699</v>
      </c>
      <c r="BP12" s="2">
        <v>400</v>
      </c>
      <c r="BQ12" s="2">
        <v>2018</v>
      </c>
      <c r="BR12" s="2">
        <v>718046.2773114033</v>
      </c>
      <c r="BS12" s="2">
        <f t="shared" si="42"/>
        <v>66101</v>
      </c>
      <c r="BT12" s="2">
        <f t="shared" si="43"/>
        <v>6071958.5851176018</v>
      </c>
      <c r="BU12" s="17">
        <f t="shared" si="44"/>
        <v>0.94288567149276081</v>
      </c>
      <c r="BV12" s="18">
        <f t="shared" si="45"/>
        <v>7673558.5851176018</v>
      </c>
      <c r="BW12" s="18">
        <f t="shared" si="46"/>
        <v>513046.2773114033</v>
      </c>
      <c r="BX12" s="17">
        <f t="shared" si="47"/>
        <v>0.86499726926472376</v>
      </c>
      <c r="BY12" s="20">
        <f t="shared" si="48"/>
        <v>3.1610175586285227</v>
      </c>
      <c r="CA12" s="2">
        <v>400</v>
      </c>
      <c r="CB12" s="2">
        <v>2026</v>
      </c>
      <c r="CC12" s="2">
        <v>713144.69246146886</v>
      </c>
      <c r="CD12" s="2">
        <f t="shared" si="49"/>
        <v>66423</v>
      </c>
      <c r="CE12" s="2">
        <f t="shared" si="50"/>
        <v>6032340.0878908262</v>
      </c>
      <c r="CF12" s="17">
        <f t="shared" si="51"/>
        <v>0.94302629337270716</v>
      </c>
      <c r="CG12" s="18">
        <f t="shared" si="52"/>
        <v>7637540.0878908262</v>
      </c>
      <c r="CH12" s="18">
        <f t="shared" si="53"/>
        <v>506644.69246146921</v>
      </c>
      <c r="CI12" s="17">
        <f t="shared" si="54"/>
        <v>0.86442885042497619</v>
      </c>
      <c r="CJ12" s="20">
        <f t="shared" si="55"/>
        <v>3.1888230926640193</v>
      </c>
      <c r="CL12" s="2">
        <v>400</v>
      </c>
      <c r="CM12" s="2">
        <v>1986</v>
      </c>
      <c r="CN12" s="2">
        <v>707894.30280206737</v>
      </c>
      <c r="CO12" s="2">
        <f t="shared" si="56"/>
        <v>66316</v>
      </c>
      <c r="CP12" s="2">
        <f t="shared" si="57"/>
        <v>6048000.7709053783</v>
      </c>
      <c r="CQ12" s="17">
        <f t="shared" si="58"/>
        <v>0.94326150344925686</v>
      </c>
      <c r="CR12" s="18">
        <f t="shared" si="59"/>
        <v>7643600.7709053783</v>
      </c>
      <c r="CS12" s="18">
        <f t="shared" si="60"/>
        <v>510994.30280206725</v>
      </c>
      <c r="CT12" s="17">
        <f t="shared" si="61"/>
        <v>0.8649505378278759</v>
      </c>
      <c r="CU12" s="20">
        <f t="shared" si="62"/>
        <v>3.1822880019300577</v>
      </c>
      <c r="CW12" s="2">
        <v>400</v>
      </c>
      <c r="CX12" s="2">
        <v>2005</v>
      </c>
      <c r="CY12" s="2">
        <v>709682.83127874078</v>
      </c>
      <c r="CZ12" s="2">
        <f t="shared" si="63"/>
        <v>65844</v>
      </c>
      <c r="DA12" s="2">
        <f t="shared" si="64"/>
        <v>6045895.9061504006</v>
      </c>
      <c r="DB12" s="17">
        <f t="shared" si="65"/>
        <v>0.94337784400252167</v>
      </c>
      <c r="DC12" s="18">
        <f t="shared" si="66"/>
        <v>7626695.9061504006</v>
      </c>
      <c r="DD12" s="18">
        <f t="shared" si="67"/>
        <v>503382.83127874043</v>
      </c>
      <c r="DE12" s="17">
        <f t="shared" si="68"/>
        <v>0.86334757279519236</v>
      </c>
      <c r="DF12" s="20">
        <f t="shared" si="69"/>
        <v>3.1603833656049765</v>
      </c>
      <c r="DH12" s="2">
        <v>400</v>
      </c>
      <c r="DI12" s="2">
        <v>2001</v>
      </c>
      <c r="DJ12" s="2">
        <v>713104.37928367034</v>
      </c>
      <c r="DK12" s="2">
        <f t="shared" si="70"/>
        <v>65852</v>
      </c>
      <c r="DL12" s="2">
        <f t="shared" si="71"/>
        <v>6050257.8480476849</v>
      </c>
      <c r="DM12" s="17">
        <f t="shared" si="72"/>
        <v>0.94349246375150442</v>
      </c>
      <c r="DN12" s="18">
        <f t="shared" si="73"/>
        <v>7627857.8480476849</v>
      </c>
      <c r="DO12" s="18">
        <f t="shared" si="74"/>
        <v>507204.37928367034</v>
      </c>
      <c r="DP12" s="17">
        <f t="shared" si="75"/>
        <v>0.86468835645590481</v>
      </c>
      <c r="DQ12" s="20">
        <f t="shared" si="76"/>
        <v>3.1648092940087023</v>
      </c>
      <c r="DS12" s="2">
        <v>400</v>
      </c>
      <c r="DT12" s="2">
        <v>1983</v>
      </c>
      <c r="DU12" s="2">
        <v>702340.41477974597</v>
      </c>
      <c r="DV12" s="2">
        <f t="shared" si="77"/>
        <v>65877</v>
      </c>
      <c r="DW12" s="2">
        <f t="shared" si="78"/>
        <v>6044317.6210733624</v>
      </c>
      <c r="DX12" s="17">
        <f t="shared" si="79"/>
        <v>0.94387769722325698</v>
      </c>
      <c r="DY12" s="18">
        <f t="shared" si="80"/>
        <v>7611117.6210733624</v>
      </c>
      <c r="DZ12" s="18">
        <f t="shared" si="81"/>
        <v>499140.41477974597</v>
      </c>
      <c r="EA12" s="17">
        <f t="shared" si="82"/>
        <v>0.86407267465167859</v>
      </c>
      <c r="EB12" s="20">
        <f t="shared" si="83"/>
        <v>3.1694209054220037</v>
      </c>
      <c r="ED12" s="2">
        <v>400</v>
      </c>
      <c r="EE12" s="2">
        <v>1959</v>
      </c>
      <c r="EF12" s="2">
        <v>700826.5961176859</v>
      </c>
      <c r="EG12" s="2">
        <f t="shared" si="84"/>
        <v>65497</v>
      </c>
      <c r="EH12" s="2">
        <f t="shared" si="85"/>
        <v>6018171.9308217224</v>
      </c>
      <c r="EI12" s="17">
        <f t="shared" si="86"/>
        <v>0.9436112431747129</v>
      </c>
      <c r="EJ12" s="18">
        <f t="shared" si="87"/>
        <v>7583771.9308217224</v>
      </c>
      <c r="EK12" s="18">
        <f t="shared" si="88"/>
        <v>504526.59611768555</v>
      </c>
      <c r="EL12" s="17">
        <f t="shared" si="89"/>
        <v>0.86387410328751635</v>
      </c>
      <c r="EM12" s="20">
        <f t="shared" si="90"/>
        <v>3.1626671229176964</v>
      </c>
    </row>
    <row r="13" spans="1:143">
      <c r="A13" s="36">
        <v>6</v>
      </c>
      <c r="B13" s="16">
        <f t="shared" si="1"/>
        <v>500</v>
      </c>
      <c r="C13" s="2">
        <f t="shared" si="2"/>
        <v>38360</v>
      </c>
      <c r="D13" s="2">
        <f t="shared" si="2"/>
        <v>17032504.888884433</v>
      </c>
      <c r="E13" s="2">
        <f t="shared" si="3"/>
        <v>832453</v>
      </c>
      <c r="F13" s="2">
        <f t="shared" si="3"/>
        <v>89860758.95574227</v>
      </c>
      <c r="G13" s="17">
        <f t="shared" si="4"/>
        <v>0.98870614113226007</v>
      </c>
      <c r="H13" s="18">
        <f t="shared" si="0"/>
        <v>94615258.95574227</v>
      </c>
      <c r="I13" s="18">
        <f t="shared" si="5"/>
        <v>2639404.8888844252</v>
      </c>
      <c r="J13" s="17">
        <f t="shared" si="91"/>
        <v>0.88963524561817653</v>
      </c>
      <c r="K13" s="20">
        <f t="shared" si="6"/>
        <v>3.9583418094408303</v>
      </c>
      <c r="M13" s="2">
        <v>500</v>
      </c>
      <c r="N13" s="2">
        <v>3259</v>
      </c>
      <c r="O13" s="2">
        <v>1444997.2057155913</v>
      </c>
      <c r="P13" s="2">
        <f t="shared" si="7"/>
        <v>69765</v>
      </c>
      <c r="Q13" s="2">
        <f t="shared" si="8"/>
        <v>7556625.5373944612</v>
      </c>
      <c r="R13" s="17">
        <f t="shared" si="9"/>
        <v>0.98887313961729273</v>
      </c>
      <c r="S13" s="18">
        <f t="shared" si="10"/>
        <v>7949125.5373944612</v>
      </c>
      <c r="T13" s="18">
        <f t="shared" si="11"/>
        <v>219897.20571559109</v>
      </c>
      <c r="U13" s="17">
        <f t="shared" si="12"/>
        <v>0.89055874059062767</v>
      </c>
      <c r="V13" s="20">
        <f t="shared" si="13"/>
        <v>3.9519390436789252</v>
      </c>
      <c r="X13" s="2">
        <v>500</v>
      </c>
      <c r="Y13" s="2">
        <v>3252</v>
      </c>
      <c r="Z13" s="2">
        <v>1445009.132716004</v>
      </c>
      <c r="AA13" s="2">
        <f t="shared" si="14"/>
        <v>69769</v>
      </c>
      <c r="AB13" s="2">
        <f t="shared" si="15"/>
        <v>7552579.1424979018</v>
      </c>
      <c r="AC13" s="17">
        <f t="shared" si="16"/>
        <v>0.98883172470484859</v>
      </c>
      <c r="AD13" s="18">
        <f t="shared" si="17"/>
        <v>7946579.1424979018</v>
      </c>
      <c r="AE13" s="18">
        <f t="shared" si="18"/>
        <v>223009.13271600381</v>
      </c>
      <c r="AF13" s="17">
        <f t="shared" si="19"/>
        <v>0.89010114585706412</v>
      </c>
      <c r="AG13" s="20">
        <f t="shared" si="20"/>
        <v>3.9515661658971175</v>
      </c>
      <c r="AI13" s="2">
        <v>500</v>
      </c>
      <c r="AJ13" s="2">
        <v>3252</v>
      </c>
      <c r="AK13" s="2">
        <v>1445009.132716004</v>
      </c>
      <c r="AL13" s="2">
        <f t="shared" si="21"/>
        <v>69769</v>
      </c>
      <c r="AM13" s="2">
        <f t="shared" si="22"/>
        <v>7552579.1424979018</v>
      </c>
      <c r="AN13" s="17">
        <f t="shared" si="23"/>
        <v>0.98883172470484859</v>
      </c>
      <c r="AO13" s="18">
        <f t="shared" si="24"/>
        <v>7946579.1424979018</v>
      </c>
      <c r="AP13" s="18">
        <f t="shared" si="25"/>
        <v>223009.13271600381</v>
      </c>
      <c r="AQ13" s="17">
        <f t="shared" si="26"/>
        <v>0.89010114585706412</v>
      </c>
      <c r="AR13" s="20">
        <f t="shared" si="27"/>
        <v>3.9515661658971175</v>
      </c>
      <c r="AT13" s="2">
        <v>500</v>
      </c>
      <c r="AU13" s="2">
        <v>3208</v>
      </c>
      <c r="AV13" s="2">
        <v>1425931.2431077349</v>
      </c>
      <c r="AW13" s="2">
        <f t="shared" si="28"/>
        <v>69550</v>
      </c>
      <c r="AX13" s="2">
        <f t="shared" si="29"/>
        <v>7534915.6657864479</v>
      </c>
      <c r="AY13" s="17">
        <f t="shared" si="30"/>
        <v>0.98882506824385807</v>
      </c>
      <c r="AZ13" s="18">
        <f t="shared" si="31"/>
        <v>7927915.6657864479</v>
      </c>
      <c r="BA13" s="18">
        <f t="shared" si="32"/>
        <v>221331.24310773518</v>
      </c>
      <c r="BB13" s="17">
        <f t="shared" si="33"/>
        <v>0.89161435714420911</v>
      </c>
      <c r="BC13" s="20">
        <f t="shared" si="34"/>
        <v>3.9551749834282584</v>
      </c>
      <c r="BE13" s="2">
        <v>500</v>
      </c>
      <c r="BF13" s="2">
        <v>3220</v>
      </c>
      <c r="BG13" s="2">
        <v>1431845.7095099376</v>
      </c>
      <c r="BH13" s="2">
        <f t="shared" si="35"/>
        <v>69521</v>
      </c>
      <c r="BI13" s="2">
        <f t="shared" si="36"/>
        <v>7513404.2524394188</v>
      </c>
      <c r="BJ13" s="17">
        <f t="shared" si="37"/>
        <v>0.98865171575249933</v>
      </c>
      <c r="BK13" s="18">
        <f t="shared" si="38"/>
        <v>7912404.2524394188</v>
      </c>
      <c r="BL13" s="18">
        <f t="shared" si="39"/>
        <v>223645.70950993802</v>
      </c>
      <c r="BM13" s="17">
        <f t="shared" si="40"/>
        <v>0.8896748515239139</v>
      </c>
      <c r="BN13" s="20">
        <f t="shared" si="41"/>
        <v>3.9533524759571237</v>
      </c>
      <c r="BP13" s="2">
        <v>500</v>
      </c>
      <c r="BQ13" s="2">
        <v>3211</v>
      </c>
      <c r="BR13" s="2">
        <v>1425020.3068952796</v>
      </c>
      <c r="BS13" s="2">
        <f t="shared" si="42"/>
        <v>69312</v>
      </c>
      <c r="BT13" s="2">
        <f t="shared" si="43"/>
        <v>7496978.8920128811</v>
      </c>
      <c r="BU13" s="17">
        <f t="shared" si="44"/>
        <v>0.98868839597746239</v>
      </c>
      <c r="BV13" s="18">
        <f t="shared" si="45"/>
        <v>7893478.8920128811</v>
      </c>
      <c r="BW13" s="18">
        <f t="shared" si="46"/>
        <v>219920.30689527933</v>
      </c>
      <c r="BX13" s="17">
        <f t="shared" si="47"/>
        <v>0.88978765338835797</v>
      </c>
      <c r="BY13" s="20">
        <f t="shared" si="48"/>
        <v>3.9512719482856538</v>
      </c>
      <c r="CA13" s="2">
        <v>500</v>
      </c>
      <c r="CB13" s="2">
        <v>3210</v>
      </c>
      <c r="CC13" s="2">
        <v>1415553.90336782</v>
      </c>
      <c r="CD13" s="2">
        <f t="shared" si="49"/>
        <v>69633</v>
      </c>
      <c r="CE13" s="2">
        <f t="shared" si="50"/>
        <v>7447893.9912586464</v>
      </c>
      <c r="CF13" s="17">
        <f t="shared" si="51"/>
        <v>0.98859957976034984</v>
      </c>
      <c r="CG13" s="18">
        <f t="shared" si="52"/>
        <v>7849393.9912586464</v>
      </c>
      <c r="CH13" s="18">
        <f t="shared" si="53"/>
        <v>211853.9033678202</v>
      </c>
      <c r="CI13" s="17">
        <f t="shared" si="54"/>
        <v>0.88840680982536513</v>
      </c>
      <c r="CJ13" s="20">
        <f t="shared" si="55"/>
        <v>3.9860288658300242</v>
      </c>
      <c r="CL13" s="2">
        <v>500</v>
      </c>
      <c r="CM13" s="2">
        <v>3192</v>
      </c>
      <c r="CN13" s="2">
        <v>1417998.7352674811</v>
      </c>
      <c r="CO13" s="2">
        <f t="shared" si="56"/>
        <v>69508</v>
      </c>
      <c r="CP13" s="2">
        <f t="shared" si="57"/>
        <v>7465999.5061728591</v>
      </c>
      <c r="CQ13" s="17">
        <f t="shared" si="58"/>
        <v>0.98866367968138824</v>
      </c>
      <c r="CR13" s="18">
        <f t="shared" si="59"/>
        <v>7864499.5061728591</v>
      </c>
      <c r="CS13" s="18">
        <f t="shared" si="60"/>
        <v>220898.73526748084</v>
      </c>
      <c r="CT13" s="17">
        <f t="shared" si="61"/>
        <v>0.88994745820634213</v>
      </c>
      <c r="CU13" s="20">
        <f t="shared" si="62"/>
        <v>3.9778600024125721</v>
      </c>
      <c r="CW13" s="2">
        <v>500</v>
      </c>
      <c r="CX13" s="2">
        <v>3158</v>
      </c>
      <c r="CY13" s="2">
        <v>1402034.0007600924</v>
      </c>
      <c r="CZ13" s="2">
        <f t="shared" si="63"/>
        <v>69002</v>
      </c>
      <c r="DA13" s="2">
        <f t="shared" si="64"/>
        <v>7447929.906910493</v>
      </c>
      <c r="DB13" s="17">
        <f t="shared" si="65"/>
        <v>0.98862398991346212</v>
      </c>
      <c r="DC13" s="18">
        <f t="shared" si="66"/>
        <v>7844929.906910493</v>
      </c>
      <c r="DD13" s="18">
        <f t="shared" si="67"/>
        <v>218234.0007600924</v>
      </c>
      <c r="DE13" s="17">
        <f t="shared" si="68"/>
        <v>0.88805182181417697</v>
      </c>
      <c r="DF13" s="20">
        <f t="shared" si="69"/>
        <v>3.9504792070062207</v>
      </c>
      <c r="DH13" s="2">
        <v>500</v>
      </c>
      <c r="DI13" s="2">
        <v>3152</v>
      </c>
      <c r="DJ13" s="2">
        <v>1399568.9700741721</v>
      </c>
      <c r="DK13" s="2">
        <f t="shared" si="70"/>
        <v>69004</v>
      </c>
      <c r="DL13" s="2">
        <f t="shared" si="71"/>
        <v>7449826.818121857</v>
      </c>
      <c r="DM13" s="17">
        <f t="shared" si="72"/>
        <v>0.98865264485070781</v>
      </c>
      <c r="DN13" s="18">
        <f t="shared" si="73"/>
        <v>7845826.818121857</v>
      </c>
      <c r="DO13" s="18">
        <f t="shared" si="74"/>
        <v>217968.97007417213</v>
      </c>
      <c r="DP13" s="17">
        <f t="shared" si="75"/>
        <v>0.88939715861850166</v>
      </c>
      <c r="DQ13" s="20">
        <f t="shared" si="76"/>
        <v>3.9560116175108777</v>
      </c>
      <c r="DS13" s="2">
        <v>500</v>
      </c>
      <c r="DT13" s="2">
        <v>3125</v>
      </c>
      <c r="DU13" s="2">
        <v>1391317.1455430104</v>
      </c>
      <c r="DV13" s="2">
        <f t="shared" si="77"/>
        <v>69002</v>
      </c>
      <c r="DW13" s="2">
        <f t="shared" si="78"/>
        <v>7435634.7666163724</v>
      </c>
      <c r="DX13" s="17">
        <f t="shared" si="79"/>
        <v>0.98865231968364042</v>
      </c>
      <c r="DY13" s="18">
        <f t="shared" si="80"/>
        <v>7831634.7666163724</v>
      </c>
      <c r="DZ13" s="18">
        <f t="shared" si="81"/>
        <v>220517.14554300997</v>
      </c>
      <c r="EA13" s="17">
        <f t="shared" si="82"/>
        <v>0.88910747890018138</v>
      </c>
      <c r="EB13" s="20">
        <f t="shared" si="83"/>
        <v>3.9617761317775044</v>
      </c>
      <c r="ED13" s="2">
        <v>500</v>
      </c>
      <c r="EE13" s="2">
        <v>3121</v>
      </c>
      <c r="EF13" s="2">
        <v>1388219.4032113061</v>
      </c>
      <c r="EG13" s="2">
        <f t="shared" si="84"/>
        <v>68618</v>
      </c>
      <c r="EH13" s="2">
        <f t="shared" si="85"/>
        <v>7406391.3340330282</v>
      </c>
      <c r="EI13" s="17">
        <f t="shared" si="86"/>
        <v>0.988575297863451</v>
      </c>
      <c r="EJ13" s="18">
        <f t="shared" si="87"/>
        <v>7802891.3340330282</v>
      </c>
      <c r="EK13" s="18">
        <f t="shared" si="88"/>
        <v>219119.40321130585</v>
      </c>
      <c r="EL13" s="17">
        <f t="shared" si="89"/>
        <v>0.88883418643463075</v>
      </c>
      <c r="EM13" s="20">
        <f t="shared" si="90"/>
        <v>3.9533339036471205</v>
      </c>
    </row>
    <row r="14" spans="1:143">
      <c r="A14" s="36">
        <v>7</v>
      </c>
      <c r="B14" s="16">
        <f t="shared" si="1"/>
        <v>600</v>
      </c>
      <c r="C14" s="2">
        <f t="shared" si="2"/>
        <v>1105</v>
      </c>
      <c r="D14" s="2">
        <f t="shared" si="2"/>
        <v>607707.54567499657</v>
      </c>
      <c r="E14" s="2">
        <f t="shared" si="3"/>
        <v>833558</v>
      </c>
      <c r="F14" s="2">
        <f t="shared" si="3"/>
        <v>90468466.501417264</v>
      </c>
      <c r="G14" s="17">
        <f t="shared" si="4"/>
        <v>0.99001855190614307</v>
      </c>
      <c r="H14" s="18">
        <f t="shared" si="0"/>
        <v>95510866.501417264</v>
      </c>
      <c r="I14" s="18">
        <f t="shared" si="5"/>
        <v>895607.54567499459</v>
      </c>
      <c r="J14" s="17">
        <f t="shared" si="91"/>
        <v>0.89805634014001001</v>
      </c>
      <c r="K14" s="20">
        <f t="shared" si="6"/>
        <v>4.7500101713289959</v>
      </c>
      <c r="M14" s="2">
        <v>600</v>
      </c>
      <c r="N14" s="2">
        <v>91</v>
      </c>
      <c r="O14" s="2">
        <v>49734.640095525101</v>
      </c>
      <c r="P14" s="2">
        <f t="shared" si="7"/>
        <v>69856</v>
      </c>
      <c r="Q14" s="2">
        <f t="shared" si="8"/>
        <v>7606360.1774899866</v>
      </c>
      <c r="R14" s="17">
        <f t="shared" si="9"/>
        <v>0.9901630049610205</v>
      </c>
      <c r="S14" s="18">
        <f t="shared" si="10"/>
        <v>8022760.1774899866</v>
      </c>
      <c r="T14" s="18">
        <f t="shared" si="11"/>
        <v>73634.640095525421</v>
      </c>
      <c r="U14" s="17">
        <f t="shared" si="12"/>
        <v>0.8988081979729311</v>
      </c>
      <c r="V14" s="20">
        <f t="shared" si="13"/>
        <v>4.7423268524147106</v>
      </c>
      <c r="X14" s="2">
        <v>600</v>
      </c>
      <c r="Y14" s="2">
        <v>89</v>
      </c>
      <c r="Z14" s="2">
        <v>49139.844794928315</v>
      </c>
      <c r="AA14" s="2">
        <f t="shared" si="14"/>
        <v>69858</v>
      </c>
      <c r="AB14" s="2">
        <f t="shared" si="15"/>
        <v>7601718.9872928299</v>
      </c>
      <c r="AC14" s="17">
        <f t="shared" si="16"/>
        <v>0.99009311620392026</v>
      </c>
      <c r="AD14" s="18">
        <f t="shared" si="17"/>
        <v>8021118.9872928299</v>
      </c>
      <c r="AE14" s="18">
        <f t="shared" si="18"/>
        <v>74539.844794928096</v>
      </c>
      <c r="AF14" s="17">
        <f t="shared" si="19"/>
        <v>0.89845039904818225</v>
      </c>
      <c r="AG14" s="20">
        <f t="shared" si="20"/>
        <v>4.7418793990765407</v>
      </c>
      <c r="AI14" s="2">
        <v>600</v>
      </c>
      <c r="AJ14" s="2">
        <v>89</v>
      </c>
      <c r="AK14" s="2">
        <v>49139.844794928315</v>
      </c>
      <c r="AL14" s="2">
        <f t="shared" si="21"/>
        <v>69858</v>
      </c>
      <c r="AM14" s="2">
        <f t="shared" si="22"/>
        <v>7601718.9872928299</v>
      </c>
      <c r="AN14" s="17">
        <f t="shared" si="23"/>
        <v>0.99009311620392026</v>
      </c>
      <c r="AO14" s="18">
        <f t="shared" si="24"/>
        <v>8021118.9872928299</v>
      </c>
      <c r="AP14" s="18">
        <f t="shared" si="25"/>
        <v>74539.844794928096</v>
      </c>
      <c r="AQ14" s="17">
        <f t="shared" si="26"/>
        <v>0.89845039904818225</v>
      </c>
      <c r="AR14" s="20">
        <f t="shared" si="27"/>
        <v>4.7418793990765407</v>
      </c>
      <c r="AT14" s="2">
        <v>600</v>
      </c>
      <c r="AU14" s="2">
        <v>91</v>
      </c>
      <c r="AV14" s="2">
        <v>50292.61387276282</v>
      </c>
      <c r="AW14" s="2">
        <f t="shared" si="28"/>
        <v>69641</v>
      </c>
      <c r="AX14" s="2">
        <f t="shared" si="29"/>
        <v>7585208.2796592107</v>
      </c>
      <c r="AY14" s="17">
        <f t="shared" si="30"/>
        <v>0.99011885805277522</v>
      </c>
      <c r="AZ14" s="18">
        <f t="shared" si="31"/>
        <v>8002208.2796592107</v>
      </c>
      <c r="BA14" s="18">
        <f t="shared" si="32"/>
        <v>74292.613872762769</v>
      </c>
      <c r="BB14" s="17">
        <f t="shared" si="33"/>
        <v>0.89996968834993718</v>
      </c>
      <c r="BC14" s="20">
        <f t="shared" si="34"/>
        <v>4.7462099801139104</v>
      </c>
      <c r="BE14" s="2">
        <v>600</v>
      </c>
      <c r="BF14" s="2">
        <v>93</v>
      </c>
      <c r="BG14" s="2">
        <v>50243.579217446502</v>
      </c>
      <c r="BH14" s="2">
        <f t="shared" si="35"/>
        <v>69614</v>
      </c>
      <c r="BI14" s="2">
        <f t="shared" si="36"/>
        <v>7563647.8316568658</v>
      </c>
      <c r="BJ14" s="17">
        <f t="shared" si="37"/>
        <v>0.98997426015728329</v>
      </c>
      <c r="BK14" s="18">
        <f t="shared" si="38"/>
        <v>7986647.8316568658</v>
      </c>
      <c r="BL14" s="18">
        <f t="shared" si="39"/>
        <v>74243.579217446968</v>
      </c>
      <c r="BM14" s="17">
        <f t="shared" si="40"/>
        <v>0.89802283820527207</v>
      </c>
      <c r="BN14" s="20">
        <f t="shared" si="41"/>
        <v>4.7440229711485484</v>
      </c>
      <c r="BP14" s="2">
        <v>600</v>
      </c>
      <c r="BQ14" s="2">
        <v>91</v>
      </c>
      <c r="BR14" s="2">
        <v>50143.466923722161</v>
      </c>
      <c r="BS14" s="2">
        <f t="shared" si="42"/>
        <v>69403</v>
      </c>
      <c r="BT14" s="2">
        <f t="shared" si="43"/>
        <v>7547122.3589366032</v>
      </c>
      <c r="BU14" s="17">
        <f t="shared" si="44"/>
        <v>0.98998644889808141</v>
      </c>
      <c r="BV14" s="18">
        <f t="shared" si="45"/>
        <v>7968322.3589366032</v>
      </c>
      <c r="BW14" s="18">
        <f t="shared" si="46"/>
        <v>74843.466923722066</v>
      </c>
      <c r="BX14" s="17">
        <f t="shared" si="47"/>
        <v>0.89822433811464419</v>
      </c>
      <c r="BY14" s="20">
        <f t="shared" si="48"/>
        <v>4.7415263379427843</v>
      </c>
      <c r="CA14" s="2">
        <v>600</v>
      </c>
      <c r="CB14" s="2">
        <v>97</v>
      </c>
      <c r="CC14" s="2">
        <v>53319.359474694778</v>
      </c>
      <c r="CD14" s="2">
        <f t="shared" si="49"/>
        <v>69730</v>
      </c>
      <c r="CE14" s="2">
        <f t="shared" si="50"/>
        <v>7501213.3507333407</v>
      </c>
      <c r="CF14" s="17">
        <f t="shared" si="51"/>
        <v>0.9899767164518144</v>
      </c>
      <c r="CG14" s="18">
        <f t="shared" si="52"/>
        <v>7924813.3507333407</v>
      </c>
      <c r="CH14" s="18">
        <f t="shared" si="53"/>
        <v>75419.359474694356</v>
      </c>
      <c r="CI14" s="17">
        <f t="shared" si="54"/>
        <v>0.89694289205344579</v>
      </c>
      <c r="CJ14" s="20">
        <f t="shared" si="55"/>
        <v>4.7832346389960287</v>
      </c>
      <c r="CL14" s="2">
        <v>600</v>
      </c>
      <c r="CM14" s="2">
        <v>93</v>
      </c>
      <c r="CN14" s="2">
        <v>50815.934977348727</v>
      </c>
      <c r="CO14" s="2">
        <f t="shared" si="56"/>
        <v>69601</v>
      </c>
      <c r="CP14" s="2">
        <f t="shared" si="57"/>
        <v>7516815.441150208</v>
      </c>
      <c r="CQ14" s="17">
        <f t="shared" si="58"/>
        <v>0.98998648744754991</v>
      </c>
      <c r="CR14" s="18">
        <f t="shared" si="59"/>
        <v>7939215.441150208</v>
      </c>
      <c r="CS14" s="18">
        <f t="shared" si="60"/>
        <v>74715.934977348894</v>
      </c>
      <c r="CT14" s="17">
        <f t="shared" si="61"/>
        <v>0.89840232000249476</v>
      </c>
      <c r="CU14" s="20">
        <f t="shared" si="62"/>
        <v>4.7734320028950865</v>
      </c>
      <c r="CW14" s="2">
        <v>600</v>
      </c>
      <c r="CX14" s="2">
        <v>92</v>
      </c>
      <c r="CY14" s="2">
        <v>50747.209890951388</v>
      </c>
      <c r="CZ14" s="2">
        <f t="shared" si="63"/>
        <v>69094</v>
      </c>
      <c r="DA14" s="2">
        <f t="shared" si="64"/>
        <v>7498677.1168014444</v>
      </c>
      <c r="DB14" s="17">
        <f t="shared" si="65"/>
        <v>0.98994211702676371</v>
      </c>
      <c r="DC14" s="18">
        <f t="shared" si="66"/>
        <v>7919877.1168014444</v>
      </c>
      <c r="DD14" s="18">
        <f t="shared" si="67"/>
        <v>74947.209890951402</v>
      </c>
      <c r="DE14" s="17">
        <f t="shared" si="68"/>
        <v>0.8965359009676338</v>
      </c>
      <c r="DF14" s="20">
        <f t="shared" si="69"/>
        <v>4.7405750484074645</v>
      </c>
      <c r="DH14" s="2">
        <v>600</v>
      </c>
      <c r="DI14" s="2">
        <v>93</v>
      </c>
      <c r="DJ14" s="2">
        <v>51294.388401404191</v>
      </c>
      <c r="DK14" s="2">
        <f t="shared" si="70"/>
        <v>69097</v>
      </c>
      <c r="DL14" s="2">
        <f t="shared" si="71"/>
        <v>7501121.206523261</v>
      </c>
      <c r="DM14" s="17">
        <f t="shared" si="72"/>
        <v>0.98998509943263224</v>
      </c>
      <c r="DN14" s="18">
        <f t="shared" si="73"/>
        <v>7920521.206523261</v>
      </c>
      <c r="DO14" s="18">
        <f t="shared" si="74"/>
        <v>74694.388401404023</v>
      </c>
      <c r="DP14" s="17">
        <f t="shared" si="75"/>
        <v>0.89786445956064231</v>
      </c>
      <c r="DQ14" s="20">
        <f t="shared" si="76"/>
        <v>4.7472139410130536</v>
      </c>
      <c r="DS14" s="2">
        <v>600</v>
      </c>
      <c r="DT14" s="2">
        <v>93</v>
      </c>
      <c r="DU14" s="2">
        <v>51453.348308552449</v>
      </c>
      <c r="DV14" s="2">
        <f t="shared" si="77"/>
        <v>69095</v>
      </c>
      <c r="DW14" s="2">
        <f t="shared" si="78"/>
        <v>7487088.1149249244</v>
      </c>
      <c r="DX14" s="17">
        <f t="shared" si="79"/>
        <v>0.98998481244806147</v>
      </c>
      <c r="DY14" s="18">
        <f t="shared" si="80"/>
        <v>7906488.1149249244</v>
      </c>
      <c r="DZ14" s="18">
        <f t="shared" si="81"/>
        <v>74853.348308552057</v>
      </c>
      <c r="EA14" s="17">
        <f t="shared" si="82"/>
        <v>0.8976054073385128</v>
      </c>
      <c r="EB14" s="20">
        <f t="shared" si="83"/>
        <v>4.7541313581330051</v>
      </c>
      <c r="ED14" s="2">
        <v>600</v>
      </c>
      <c r="EE14" s="2">
        <v>93</v>
      </c>
      <c r="EF14" s="2">
        <v>51383.314922731799</v>
      </c>
      <c r="EG14" s="2">
        <f t="shared" si="84"/>
        <v>68711</v>
      </c>
      <c r="EH14" s="2">
        <f t="shared" si="85"/>
        <v>7457774.6489557596</v>
      </c>
      <c r="EI14" s="17">
        <f t="shared" si="86"/>
        <v>0.98991514313293283</v>
      </c>
      <c r="EJ14" s="18">
        <f t="shared" si="87"/>
        <v>7877774.6489557596</v>
      </c>
      <c r="EK14" s="18">
        <f t="shared" si="88"/>
        <v>74883.31492273137</v>
      </c>
      <c r="EL14" s="17">
        <f t="shared" si="89"/>
        <v>0.89736421042798964</v>
      </c>
      <c r="EM14" s="20">
        <f t="shared" si="90"/>
        <v>4.7440006843765445</v>
      </c>
    </row>
    <row r="15" spans="1:143">
      <c r="A15" s="36">
        <v>8</v>
      </c>
      <c r="B15" s="16">
        <f t="shared" si="1"/>
        <v>700</v>
      </c>
      <c r="C15" s="2">
        <f t="shared" si="2"/>
        <v>1016</v>
      </c>
      <c r="D15" s="2">
        <f t="shared" si="2"/>
        <v>655649.36753781396</v>
      </c>
      <c r="E15" s="2">
        <f t="shared" si="3"/>
        <v>834574</v>
      </c>
      <c r="F15" s="2">
        <f t="shared" si="3"/>
        <v>91124115.868955076</v>
      </c>
      <c r="G15" s="17">
        <f t="shared" si="4"/>
        <v>0.99122525719688059</v>
      </c>
      <c r="H15" s="18">
        <f t="shared" si="0"/>
        <v>96295715.868955076</v>
      </c>
      <c r="I15" s="18">
        <f t="shared" si="5"/>
        <v>784849.3675378114</v>
      </c>
      <c r="J15" s="17">
        <f t="shared" si="91"/>
        <v>0.90543601301274801</v>
      </c>
      <c r="K15" s="20">
        <f t="shared" si="6"/>
        <v>5.5416785332171621</v>
      </c>
      <c r="M15" s="2">
        <v>700</v>
      </c>
      <c r="N15" s="2">
        <v>84</v>
      </c>
      <c r="O15" s="2">
        <v>54406.636442975643</v>
      </c>
      <c r="P15" s="2">
        <f t="shared" si="7"/>
        <v>69940</v>
      </c>
      <c r="Q15" s="2">
        <f t="shared" si="8"/>
        <v>7660766.8139329627</v>
      </c>
      <c r="R15" s="17">
        <f t="shared" si="9"/>
        <v>0.99135364989369246</v>
      </c>
      <c r="S15" s="18">
        <f t="shared" si="10"/>
        <v>8087766.8139329627</v>
      </c>
      <c r="T15" s="18">
        <f t="shared" si="11"/>
        <v>65006.636442976072</v>
      </c>
      <c r="U15" s="17">
        <f t="shared" si="12"/>
        <v>0.90609104034450405</v>
      </c>
      <c r="V15" s="20">
        <f t="shared" si="13"/>
        <v>5.5327146611504956</v>
      </c>
      <c r="X15" s="2">
        <v>700</v>
      </c>
      <c r="Y15" s="2">
        <v>86</v>
      </c>
      <c r="Z15" s="2">
        <v>55658.078567522272</v>
      </c>
      <c r="AA15" s="2">
        <f t="shared" si="14"/>
        <v>69944</v>
      </c>
      <c r="AB15" s="2">
        <f t="shared" si="15"/>
        <v>7657377.0658603525</v>
      </c>
      <c r="AC15" s="17">
        <f t="shared" si="16"/>
        <v>0.99131198888841643</v>
      </c>
      <c r="AD15" s="18">
        <f t="shared" si="17"/>
        <v>8086477.0658603525</v>
      </c>
      <c r="AE15" s="18">
        <f t="shared" si="18"/>
        <v>65358.078567522578</v>
      </c>
      <c r="AF15" s="17">
        <f t="shared" si="19"/>
        <v>0.90577119703946496</v>
      </c>
      <c r="AG15" s="20">
        <f t="shared" si="20"/>
        <v>5.5321926322559642</v>
      </c>
      <c r="AI15" s="2">
        <v>700</v>
      </c>
      <c r="AJ15" s="2">
        <v>86</v>
      </c>
      <c r="AK15" s="2">
        <v>55658.078567522272</v>
      </c>
      <c r="AL15" s="2">
        <f t="shared" si="21"/>
        <v>69944</v>
      </c>
      <c r="AM15" s="2">
        <f t="shared" si="22"/>
        <v>7657377.0658603525</v>
      </c>
      <c r="AN15" s="17">
        <f t="shared" si="23"/>
        <v>0.99131198888841643</v>
      </c>
      <c r="AO15" s="18">
        <f t="shared" si="24"/>
        <v>8086477.0658603525</v>
      </c>
      <c r="AP15" s="18">
        <f t="shared" si="25"/>
        <v>65358.078567522578</v>
      </c>
      <c r="AQ15" s="17">
        <f t="shared" si="26"/>
        <v>0.90577119703946496</v>
      </c>
      <c r="AR15" s="20">
        <f t="shared" si="27"/>
        <v>5.5321926322559642</v>
      </c>
      <c r="AT15" s="2">
        <v>700</v>
      </c>
      <c r="AU15" s="2">
        <v>86</v>
      </c>
      <c r="AV15" s="2">
        <v>55674.047002928935</v>
      </c>
      <c r="AW15" s="2">
        <f t="shared" si="28"/>
        <v>69727</v>
      </c>
      <c r="AX15" s="2">
        <f t="shared" si="29"/>
        <v>7640882.32666214</v>
      </c>
      <c r="AY15" s="17">
        <f t="shared" si="30"/>
        <v>0.99134156050955413</v>
      </c>
      <c r="AZ15" s="18">
        <f t="shared" si="31"/>
        <v>8067182.32666214</v>
      </c>
      <c r="BA15" s="18">
        <f t="shared" si="32"/>
        <v>64974.047002929263</v>
      </c>
      <c r="BB15" s="17">
        <f t="shared" si="33"/>
        <v>0.90727700537899991</v>
      </c>
      <c r="BC15" s="20">
        <f t="shared" si="34"/>
        <v>5.5372449767995615</v>
      </c>
      <c r="BE15" s="2">
        <v>700</v>
      </c>
      <c r="BF15" s="2">
        <v>87</v>
      </c>
      <c r="BG15" s="2">
        <v>55645.305660625498</v>
      </c>
      <c r="BH15" s="2">
        <f t="shared" si="35"/>
        <v>69701</v>
      </c>
      <c r="BI15" s="2">
        <f t="shared" si="36"/>
        <v>7619293.1373174917</v>
      </c>
      <c r="BJ15" s="17">
        <f t="shared" si="37"/>
        <v>0.99121147911659724</v>
      </c>
      <c r="BK15" s="18">
        <f t="shared" si="38"/>
        <v>8051893.1373174917</v>
      </c>
      <c r="BL15" s="18">
        <f t="shared" si="39"/>
        <v>65245.30566062592</v>
      </c>
      <c r="BM15" s="17">
        <f t="shared" si="40"/>
        <v>0.90535905432546759</v>
      </c>
      <c r="BN15" s="20">
        <f t="shared" si="41"/>
        <v>5.5346934663399736</v>
      </c>
      <c r="BP15" s="2">
        <v>700</v>
      </c>
      <c r="BQ15" s="2">
        <v>88</v>
      </c>
      <c r="BR15" s="2">
        <v>56207.174381735756</v>
      </c>
      <c r="BS15" s="2">
        <f t="shared" si="42"/>
        <v>69491</v>
      </c>
      <c r="BT15" s="2">
        <f t="shared" si="43"/>
        <v>7603329.5333183389</v>
      </c>
      <c r="BU15" s="17">
        <f t="shared" si="44"/>
        <v>0.99124170886527352</v>
      </c>
      <c r="BV15" s="18">
        <f t="shared" si="45"/>
        <v>8033129.5333183389</v>
      </c>
      <c r="BW15" s="18">
        <f t="shared" si="46"/>
        <v>64807.174381735735</v>
      </c>
      <c r="BX15" s="17">
        <f t="shared" si="47"/>
        <v>0.90552968780959353</v>
      </c>
      <c r="BY15" s="20">
        <f t="shared" si="48"/>
        <v>5.5317807275999149</v>
      </c>
      <c r="CA15" s="2">
        <v>700</v>
      </c>
      <c r="CB15" s="2">
        <v>82</v>
      </c>
      <c r="CC15" s="2">
        <v>52569.447200046015</v>
      </c>
      <c r="CD15" s="2">
        <f t="shared" si="49"/>
        <v>69812</v>
      </c>
      <c r="CE15" s="2">
        <f t="shared" si="50"/>
        <v>7553782.7979333866</v>
      </c>
      <c r="CF15" s="17">
        <f t="shared" si="51"/>
        <v>0.99114089386109372</v>
      </c>
      <c r="CG15" s="18">
        <f t="shared" si="52"/>
        <v>7990582.7979333866</v>
      </c>
      <c r="CH15" s="18">
        <f t="shared" si="53"/>
        <v>65769.447200045921</v>
      </c>
      <c r="CI15" s="17">
        <f t="shared" si="54"/>
        <v>0.90438678196851952</v>
      </c>
      <c r="CJ15" s="20">
        <f t="shared" si="55"/>
        <v>5.5804404121620337</v>
      </c>
      <c r="CL15" s="2">
        <v>700</v>
      </c>
      <c r="CM15" s="2">
        <v>85</v>
      </c>
      <c r="CN15" s="2">
        <v>55012.574106706488</v>
      </c>
      <c r="CO15" s="2">
        <f t="shared" si="56"/>
        <v>69686</v>
      </c>
      <c r="CP15" s="2">
        <f t="shared" si="57"/>
        <v>7571828.0152569143</v>
      </c>
      <c r="CQ15" s="17">
        <f t="shared" si="58"/>
        <v>0.99119550529834288</v>
      </c>
      <c r="CR15" s="18">
        <f t="shared" si="59"/>
        <v>8005128.0152569143</v>
      </c>
      <c r="CS15" s="18">
        <f t="shared" si="60"/>
        <v>65912.574106706306</v>
      </c>
      <c r="CT15" s="17">
        <f t="shared" si="61"/>
        <v>0.90586099270557763</v>
      </c>
      <c r="CU15" s="20">
        <f t="shared" si="62"/>
        <v>5.5690040033776009</v>
      </c>
      <c r="CW15" s="2">
        <v>700</v>
      </c>
      <c r="CX15" s="2">
        <v>83</v>
      </c>
      <c r="CY15" s="2">
        <v>53632.315203153281</v>
      </c>
      <c r="CZ15" s="2">
        <f t="shared" si="63"/>
        <v>69177</v>
      </c>
      <c r="DA15" s="2">
        <f t="shared" si="64"/>
        <v>7552309.432004598</v>
      </c>
      <c r="DB15" s="17">
        <f t="shared" si="65"/>
        <v>0.99113129692245971</v>
      </c>
      <c r="DC15" s="18">
        <f t="shared" si="66"/>
        <v>7985609.432004598</v>
      </c>
      <c r="DD15" s="18">
        <f t="shared" si="67"/>
        <v>65732.315203153528</v>
      </c>
      <c r="DE15" s="17">
        <f t="shared" si="68"/>
        <v>0.90397684728084471</v>
      </c>
      <c r="DF15" s="20">
        <f t="shared" si="69"/>
        <v>5.5306708898087091</v>
      </c>
      <c r="DH15" s="2">
        <v>700</v>
      </c>
      <c r="DI15" s="2">
        <v>83</v>
      </c>
      <c r="DJ15" s="2">
        <v>53642.159361587183</v>
      </c>
      <c r="DK15" s="2">
        <f t="shared" si="70"/>
        <v>69180</v>
      </c>
      <c r="DL15" s="2">
        <f t="shared" si="71"/>
        <v>7554763.3658848479</v>
      </c>
      <c r="DM15" s="17">
        <f t="shared" si="72"/>
        <v>0.99117427932832824</v>
      </c>
      <c r="DN15" s="18">
        <f t="shared" si="73"/>
        <v>7985963.3658848479</v>
      </c>
      <c r="DO15" s="18">
        <f t="shared" si="74"/>
        <v>65442.159361586906</v>
      </c>
      <c r="DP15" s="17">
        <f t="shared" si="75"/>
        <v>0.90528293462252074</v>
      </c>
      <c r="DQ15" s="20">
        <f t="shared" si="76"/>
        <v>5.5384162645152291</v>
      </c>
      <c r="DS15" s="2">
        <v>700</v>
      </c>
      <c r="DT15" s="2">
        <v>83</v>
      </c>
      <c r="DU15" s="2">
        <v>53808.394946747532</v>
      </c>
      <c r="DV15" s="2">
        <f t="shared" si="77"/>
        <v>69178</v>
      </c>
      <c r="DW15" s="2">
        <f t="shared" si="78"/>
        <v>7540896.5098716719</v>
      </c>
      <c r="DX15" s="17">
        <f t="shared" si="79"/>
        <v>0.99117402642060926</v>
      </c>
      <c r="DY15" s="18">
        <f t="shared" si="80"/>
        <v>7972096.5098716719</v>
      </c>
      <c r="DZ15" s="18">
        <f t="shared" si="81"/>
        <v>65608.394946747459</v>
      </c>
      <c r="EA15" s="17">
        <f t="shared" si="82"/>
        <v>0.90505377748907745</v>
      </c>
      <c r="EB15" s="20">
        <f t="shared" si="83"/>
        <v>5.5464865844885063</v>
      </c>
      <c r="ED15" s="2">
        <v>700</v>
      </c>
      <c r="EE15" s="2">
        <v>83</v>
      </c>
      <c r="EF15" s="2">
        <v>53735.156096263068</v>
      </c>
      <c r="EG15" s="2">
        <f t="shared" si="84"/>
        <v>68794</v>
      </c>
      <c r="EH15" s="2">
        <f t="shared" si="85"/>
        <v>7511509.8050520224</v>
      </c>
      <c r="EI15" s="17">
        <f t="shared" si="86"/>
        <v>0.99111091901859938</v>
      </c>
      <c r="EJ15" s="18">
        <f t="shared" si="87"/>
        <v>7943409.8050520224</v>
      </c>
      <c r="EK15" s="18">
        <f t="shared" si="88"/>
        <v>65635.156096262857</v>
      </c>
      <c r="EL15" s="17">
        <f t="shared" si="89"/>
        <v>0.90484076854893669</v>
      </c>
      <c r="EM15" s="20">
        <f t="shared" si="90"/>
        <v>5.5346674651059686</v>
      </c>
    </row>
    <row r="16" spans="1:143">
      <c r="A16" s="36">
        <v>9</v>
      </c>
      <c r="B16" s="16">
        <f t="shared" si="1"/>
        <v>800</v>
      </c>
      <c r="C16" s="2">
        <f t="shared" si="2"/>
        <v>815</v>
      </c>
      <c r="D16" s="2">
        <f t="shared" si="2"/>
        <v>596221.07141943602</v>
      </c>
      <c r="E16" s="2">
        <f t="shared" si="3"/>
        <v>835389</v>
      </c>
      <c r="F16" s="2">
        <f t="shared" si="3"/>
        <v>91720336.940374509</v>
      </c>
      <c r="G16" s="17">
        <f t="shared" si="4"/>
        <v>0.99219323437399787</v>
      </c>
      <c r="H16" s="18">
        <f t="shared" si="0"/>
        <v>96978736.940374509</v>
      </c>
      <c r="I16" s="18">
        <f t="shared" si="5"/>
        <v>683021.07141943276</v>
      </c>
      <c r="J16" s="17">
        <f t="shared" si="91"/>
        <v>0.91185822889358026</v>
      </c>
      <c r="K16" s="20">
        <f t="shared" si="6"/>
        <v>6.3333468951053282</v>
      </c>
      <c r="M16" s="2">
        <v>800</v>
      </c>
      <c r="N16" s="2">
        <v>66</v>
      </c>
      <c r="O16" s="2">
        <v>48437.476411339245</v>
      </c>
      <c r="P16" s="2">
        <f t="shared" si="7"/>
        <v>70006</v>
      </c>
      <c r="Q16" s="2">
        <f t="shared" si="8"/>
        <v>7709204.2903443016</v>
      </c>
      <c r="R16" s="17">
        <f t="shared" si="9"/>
        <v>0.99228915662650607</v>
      </c>
      <c r="S16" s="18">
        <f t="shared" si="10"/>
        <v>8144404.2903443016</v>
      </c>
      <c r="T16" s="18">
        <f t="shared" si="11"/>
        <v>56637.476411338896</v>
      </c>
      <c r="U16" s="17">
        <f t="shared" si="12"/>
        <v>0.91243626654905163</v>
      </c>
      <c r="V16" s="20">
        <f t="shared" si="13"/>
        <v>6.3231024698862806</v>
      </c>
      <c r="X16" s="2">
        <v>800</v>
      </c>
      <c r="Y16" s="2">
        <v>67</v>
      </c>
      <c r="Z16" s="2">
        <v>48425.174538145366</v>
      </c>
      <c r="AA16" s="2">
        <f t="shared" si="14"/>
        <v>70011</v>
      </c>
      <c r="AB16" s="2">
        <f t="shared" si="15"/>
        <v>7705802.2403984983</v>
      </c>
      <c r="AC16" s="17">
        <f t="shared" si="16"/>
        <v>0.99226157574726814</v>
      </c>
      <c r="AD16" s="18">
        <f t="shared" si="17"/>
        <v>8142602.2403984983</v>
      </c>
      <c r="AE16" s="18">
        <f t="shared" si="18"/>
        <v>56125.174538145773</v>
      </c>
      <c r="AF16" s="17">
        <f t="shared" si="19"/>
        <v>0.9120578118547209</v>
      </c>
      <c r="AG16" s="20">
        <f t="shared" si="20"/>
        <v>6.3225058654353878</v>
      </c>
      <c r="AI16" s="2">
        <v>800</v>
      </c>
      <c r="AJ16" s="2">
        <v>67</v>
      </c>
      <c r="AK16" s="2">
        <v>48425.174538145366</v>
      </c>
      <c r="AL16" s="2">
        <f t="shared" si="21"/>
        <v>70011</v>
      </c>
      <c r="AM16" s="2">
        <f t="shared" si="22"/>
        <v>7705802.2403984983</v>
      </c>
      <c r="AN16" s="17">
        <f t="shared" si="23"/>
        <v>0.99226157574726814</v>
      </c>
      <c r="AO16" s="18">
        <f t="shared" si="24"/>
        <v>8142602.2403984983</v>
      </c>
      <c r="AP16" s="18">
        <f t="shared" si="25"/>
        <v>56125.174538145773</v>
      </c>
      <c r="AQ16" s="17">
        <f t="shared" si="26"/>
        <v>0.9120578118547209</v>
      </c>
      <c r="AR16" s="20">
        <f t="shared" si="27"/>
        <v>6.3225058654353878</v>
      </c>
      <c r="AT16" s="2">
        <v>800</v>
      </c>
      <c r="AU16" s="2">
        <v>66</v>
      </c>
      <c r="AV16" s="2">
        <v>47756.455439355552</v>
      </c>
      <c r="AW16" s="2">
        <f t="shared" si="28"/>
        <v>69793</v>
      </c>
      <c r="AX16" s="2">
        <f t="shared" si="29"/>
        <v>7688638.7821014952</v>
      </c>
      <c r="AY16" s="17">
        <f t="shared" si="30"/>
        <v>0.99227991355777978</v>
      </c>
      <c r="AZ16" s="18">
        <f t="shared" si="31"/>
        <v>8123038.7821014952</v>
      </c>
      <c r="BA16" s="18">
        <f t="shared" si="32"/>
        <v>55856.455439355224</v>
      </c>
      <c r="BB16" s="17">
        <f t="shared" si="33"/>
        <v>0.91355891095272357</v>
      </c>
      <c r="BC16" s="20">
        <f t="shared" si="34"/>
        <v>6.3282799734852135</v>
      </c>
      <c r="BE16" s="2">
        <v>800</v>
      </c>
      <c r="BF16" s="2">
        <v>65</v>
      </c>
      <c r="BG16" s="2">
        <v>47731.80149902121</v>
      </c>
      <c r="BH16" s="2">
        <f t="shared" si="35"/>
        <v>69766</v>
      </c>
      <c r="BI16" s="2">
        <f t="shared" si="36"/>
        <v>7667024.9388165129</v>
      </c>
      <c r="BJ16" s="17">
        <f t="shared" si="37"/>
        <v>0.99213583810918815</v>
      </c>
      <c r="BK16" s="18">
        <f t="shared" si="38"/>
        <v>8109424.9388165129</v>
      </c>
      <c r="BL16" s="18">
        <f t="shared" si="39"/>
        <v>57531.80149902124</v>
      </c>
      <c r="BM16" s="17">
        <f t="shared" si="40"/>
        <v>0.91182796002385436</v>
      </c>
      <c r="BN16" s="20">
        <f t="shared" si="41"/>
        <v>6.3253639615313979</v>
      </c>
      <c r="BP16" s="2">
        <v>800</v>
      </c>
      <c r="BQ16" s="2">
        <v>67</v>
      </c>
      <c r="BR16" s="2">
        <v>49318.55443479972</v>
      </c>
      <c r="BS16" s="2">
        <f t="shared" si="42"/>
        <v>69558</v>
      </c>
      <c r="BT16" s="2">
        <f t="shared" si="43"/>
        <v>7652648.0877531385</v>
      </c>
      <c r="BU16" s="17">
        <f t="shared" si="44"/>
        <v>0.99219741815847662</v>
      </c>
      <c r="BV16" s="18">
        <f t="shared" si="45"/>
        <v>8090248.0877531385</v>
      </c>
      <c r="BW16" s="18">
        <f t="shared" si="46"/>
        <v>57118.554434799589</v>
      </c>
      <c r="BX16" s="17">
        <f t="shared" si="47"/>
        <v>0.91196834245233938</v>
      </c>
      <c r="BY16" s="20">
        <f t="shared" si="48"/>
        <v>6.3220351172570455</v>
      </c>
      <c r="CA16" s="2">
        <v>800</v>
      </c>
      <c r="CB16" s="2">
        <v>70</v>
      </c>
      <c r="CC16" s="2">
        <v>50954.251531571776</v>
      </c>
      <c r="CD16" s="2">
        <f t="shared" si="49"/>
        <v>69882</v>
      </c>
      <c r="CE16" s="2">
        <f t="shared" si="50"/>
        <v>7604737.0494649587</v>
      </c>
      <c r="CF16" s="17">
        <f t="shared" si="51"/>
        <v>0.99213470384462488</v>
      </c>
      <c r="CG16" s="18">
        <f t="shared" si="52"/>
        <v>8047937.0494649587</v>
      </c>
      <c r="CH16" s="18">
        <f t="shared" si="53"/>
        <v>57354.251531572081</v>
      </c>
      <c r="CI16" s="17">
        <f t="shared" si="54"/>
        <v>0.91087822674627295</v>
      </c>
      <c r="CJ16" s="20">
        <f t="shared" si="55"/>
        <v>6.3776461853280386</v>
      </c>
      <c r="CL16" s="2">
        <v>800</v>
      </c>
      <c r="CM16" s="2">
        <v>71</v>
      </c>
      <c r="CN16" s="2">
        <v>52283.003805604501</v>
      </c>
      <c r="CO16" s="2">
        <f t="shared" si="56"/>
        <v>69757</v>
      </c>
      <c r="CP16" s="2">
        <f t="shared" si="57"/>
        <v>7624111.0190625191</v>
      </c>
      <c r="CQ16" s="17">
        <f t="shared" si="58"/>
        <v>0.99220539079724057</v>
      </c>
      <c r="CR16" s="18">
        <f t="shared" si="59"/>
        <v>8062511.0190625191</v>
      </c>
      <c r="CS16" s="18">
        <f t="shared" si="60"/>
        <v>57383.003805604763</v>
      </c>
      <c r="CT16" s="17">
        <f t="shared" si="61"/>
        <v>0.9123544584806037</v>
      </c>
      <c r="CU16" s="20">
        <f t="shared" si="62"/>
        <v>6.3645760038601153</v>
      </c>
      <c r="CW16" s="2">
        <v>800</v>
      </c>
      <c r="CX16" s="2">
        <v>68</v>
      </c>
      <c r="CY16" s="2">
        <v>49889.990124465854</v>
      </c>
      <c r="CZ16" s="2">
        <f t="shared" si="63"/>
        <v>69245</v>
      </c>
      <c r="DA16" s="2">
        <f t="shared" si="64"/>
        <v>7602199.4221290639</v>
      </c>
      <c r="DB16" s="17">
        <f t="shared" si="65"/>
        <v>0.99210556478881307</v>
      </c>
      <c r="DC16" s="18">
        <f t="shared" si="66"/>
        <v>8042999.4221290639</v>
      </c>
      <c r="DD16" s="18">
        <f t="shared" si="67"/>
        <v>57389.990124465898</v>
      </c>
      <c r="DE16" s="17">
        <f t="shared" si="68"/>
        <v>0.91047343627382415</v>
      </c>
      <c r="DF16" s="20">
        <f t="shared" si="69"/>
        <v>6.3207667312099529</v>
      </c>
      <c r="DH16" s="2">
        <v>800</v>
      </c>
      <c r="DI16" s="2">
        <v>70</v>
      </c>
      <c r="DJ16" s="2">
        <v>51427.602368001608</v>
      </c>
      <c r="DK16" s="2">
        <f t="shared" si="70"/>
        <v>69250</v>
      </c>
      <c r="DL16" s="2">
        <f t="shared" si="71"/>
        <v>7606190.9682528498</v>
      </c>
      <c r="DM16" s="17">
        <f t="shared" si="72"/>
        <v>0.99217720213192728</v>
      </c>
      <c r="DN16" s="18">
        <f t="shared" si="73"/>
        <v>8042990.9682528498</v>
      </c>
      <c r="DO16" s="18">
        <f t="shared" si="74"/>
        <v>57027.602368001826</v>
      </c>
      <c r="DP16" s="17">
        <f t="shared" si="75"/>
        <v>0.91174754169131</v>
      </c>
      <c r="DQ16" s="20">
        <f t="shared" si="76"/>
        <v>6.3296185880174045</v>
      </c>
      <c r="DS16" s="2">
        <v>800</v>
      </c>
      <c r="DT16" s="2">
        <v>69</v>
      </c>
      <c r="DU16" s="2">
        <v>50820.379288901036</v>
      </c>
      <c r="DV16" s="2">
        <f t="shared" si="77"/>
        <v>69247</v>
      </c>
      <c r="DW16" s="2">
        <f t="shared" si="78"/>
        <v>7591716.8891605726</v>
      </c>
      <c r="DX16" s="17">
        <f t="shared" si="79"/>
        <v>0.99216265008453453</v>
      </c>
      <c r="DY16" s="18">
        <f t="shared" si="80"/>
        <v>8029316.8891605726</v>
      </c>
      <c r="DZ16" s="18">
        <f t="shared" si="81"/>
        <v>57220.379288900644</v>
      </c>
      <c r="EA16" s="17">
        <f t="shared" si="82"/>
        <v>0.91154987551807776</v>
      </c>
      <c r="EB16" s="20">
        <f t="shared" si="83"/>
        <v>6.3388418108440074</v>
      </c>
      <c r="ED16" s="2">
        <v>800</v>
      </c>
      <c r="EE16" s="2">
        <v>69</v>
      </c>
      <c r="EF16" s="2">
        <v>50751.207440084741</v>
      </c>
      <c r="EG16" s="2">
        <f t="shared" si="84"/>
        <v>68863</v>
      </c>
      <c r="EH16" s="2">
        <f t="shared" si="85"/>
        <v>7562261.0124921072</v>
      </c>
      <c r="EI16" s="17">
        <f t="shared" si="86"/>
        <v>0.99210499776692451</v>
      </c>
      <c r="EJ16" s="18">
        <f t="shared" si="87"/>
        <v>8000661.0124921072</v>
      </c>
      <c r="EK16" s="18">
        <f t="shared" si="88"/>
        <v>57251.207440084778</v>
      </c>
      <c r="EL16" s="17">
        <f t="shared" si="89"/>
        <v>0.91136230373493377</v>
      </c>
      <c r="EM16" s="20">
        <f t="shared" si="90"/>
        <v>6.3253342458353927</v>
      </c>
    </row>
    <row r="17" spans="1:143">
      <c r="A17" s="36">
        <v>10</v>
      </c>
      <c r="B17" s="16">
        <f t="shared" si="1"/>
        <v>900</v>
      </c>
      <c r="C17" s="2">
        <f t="shared" si="2"/>
        <v>877</v>
      </c>
      <c r="D17" s="2">
        <f t="shared" si="2"/>
        <v>750812.64251142531</v>
      </c>
      <c r="E17" s="2">
        <f t="shared" si="3"/>
        <v>836266</v>
      </c>
      <c r="F17" s="2">
        <f t="shared" si="3"/>
        <v>92471149.582885936</v>
      </c>
      <c r="G17" s="17">
        <f t="shared" si="4"/>
        <v>0.99323484907869952</v>
      </c>
      <c r="H17" s="18">
        <f t="shared" si="0"/>
        <v>97597549.582885936</v>
      </c>
      <c r="I17" s="18">
        <f t="shared" si="5"/>
        <v>618812.6425114274</v>
      </c>
      <c r="J17" s="17">
        <f t="shared" si="91"/>
        <v>0.91767671465674661</v>
      </c>
      <c r="K17" s="20">
        <f t="shared" si="6"/>
        <v>7.1250152569934944</v>
      </c>
      <c r="M17" s="2">
        <v>900</v>
      </c>
      <c r="N17" s="2">
        <v>70</v>
      </c>
      <c r="O17" s="2">
        <v>60180.168540802108</v>
      </c>
      <c r="P17" s="2">
        <f t="shared" si="7"/>
        <v>70076</v>
      </c>
      <c r="Q17" s="2">
        <f t="shared" si="8"/>
        <v>7769384.4588851035</v>
      </c>
      <c r="R17" s="17">
        <f t="shared" si="9"/>
        <v>0.99328136073706597</v>
      </c>
      <c r="S17" s="18">
        <f t="shared" si="10"/>
        <v>8195984.4588851035</v>
      </c>
      <c r="T17" s="18">
        <f t="shared" si="11"/>
        <v>51580.168540801853</v>
      </c>
      <c r="U17" s="17">
        <f t="shared" si="12"/>
        <v>0.91821491096963093</v>
      </c>
      <c r="V17" s="20">
        <f t="shared" si="13"/>
        <v>7.1134902786220655</v>
      </c>
      <c r="X17" s="2">
        <v>900</v>
      </c>
      <c r="Y17" s="2">
        <v>70</v>
      </c>
      <c r="Z17" s="2">
        <v>60127.524114500047</v>
      </c>
      <c r="AA17" s="2">
        <f t="shared" si="14"/>
        <v>70081</v>
      </c>
      <c r="AB17" s="2">
        <f t="shared" si="15"/>
        <v>7765929.7645129981</v>
      </c>
      <c r="AC17" s="17">
        <f t="shared" si="16"/>
        <v>0.99325368142069537</v>
      </c>
      <c r="AD17" s="18">
        <f t="shared" si="17"/>
        <v>8194329.7645129981</v>
      </c>
      <c r="AE17" s="18">
        <f t="shared" si="18"/>
        <v>51727.5241144998</v>
      </c>
      <c r="AF17" s="17">
        <f t="shared" si="19"/>
        <v>0.91785184318078306</v>
      </c>
      <c r="AG17" s="20">
        <f t="shared" si="20"/>
        <v>7.1128190986148114</v>
      </c>
      <c r="AI17" s="2">
        <v>900</v>
      </c>
      <c r="AJ17" s="2">
        <v>70</v>
      </c>
      <c r="AK17" s="2">
        <v>60127.524114500047</v>
      </c>
      <c r="AL17" s="2">
        <f t="shared" si="21"/>
        <v>70081</v>
      </c>
      <c r="AM17" s="2">
        <f t="shared" si="22"/>
        <v>7765929.7645129981</v>
      </c>
      <c r="AN17" s="17">
        <f t="shared" si="23"/>
        <v>0.99325368142069537</v>
      </c>
      <c r="AO17" s="18">
        <f t="shared" si="24"/>
        <v>8194329.7645129981</v>
      </c>
      <c r="AP17" s="18">
        <f t="shared" si="25"/>
        <v>51727.5241144998</v>
      </c>
      <c r="AQ17" s="17">
        <f t="shared" si="26"/>
        <v>0.91785184318078306</v>
      </c>
      <c r="AR17" s="20">
        <f t="shared" si="27"/>
        <v>7.1128190986148114</v>
      </c>
      <c r="AT17" s="2">
        <v>900</v>
      </c>
      <c r="AU17" s="2">
        <v>73</v>
      </c>
      <c r="AV17" s="2">
        <v>61087.596108508202</v>
      </c>
      <c r="AW17" s="2">
        <f t="shared" si="28"/>
        <v>69866</v>
      </c>
      <c r="AX17" s="2">
        <f t="shared" si="29"/>
        <v>7749726.3782100035</v>
      </c>
      <c r="AY17" s="17">
        <f t="shared" si="30"/>
        <v>0.99331778889899913</v>
      </c>
      <c r="AZ17" s="18">
        <f t="shared" si="31"/>
        <v>8172726.3782100035</v>
      </c>
      <c r="BA17" s="18">
        <f t="shared" si="32"/>
        <v>49687.596108508296</v>
      </c>
      <c r="BB17" s="17">
        <f t="shared" si="33"/>
        <v>0.91914703473329284</v>
      </c>
      <c r="BC17" s="20">
        <f t="shared" si="34"/>
        <v>7.1193149701708647</v>
      </c>
      <c r="BE17" s="2">
        <v>900</v>
      </c>
      <c r="BF17" s="2">
        <v>80</v>
      </c>
      <c r="BG17" s="2">
        <v>69027.744375286769</v>
      </c>
      <c r="BH17" s="2">
        <f t="shared" si="35"/>
        <v>69846</v>
      </c>
      <c r="BI17" s="2">
        <f t="shared" si="36"/>
        <v>7736052.6831917996</v>
      </c>
      <c r="BJ17" s="17">
        <f t="shared" si="37"/>
        <v>0.99327351071545389</v>
      </c>
      <c r="BK17" s="18">
        <f t="shared" si="38"/>
        <v>8161752.6831917996</v>
      </c>
      <c r="BL17" s="18">
        <f t="shared" si="39"/>
        <v>52327.744375286624</v>
      </c>
      <c r="BM17" s="17">
        <f t="shared" si="40"/>
        <v>0.91771171883121205</v>
      </c>
      <c r="BN17" s="20">
        <f t="shared" si="41"/>
        <v>7.1160344567228231</v>
      </c>
      <c r="BP17" s="2">
        <v>900</v>
      </c>
      <c r="BQ17" s="2">
        <v>73</v>
      </c>
      <c r="BR17" s="2">
        <v>61802.363581477875</v>
      </c>
      <c r="BS17" s="2">
        <f t="shared" si="42"/>
        <v>69631</v>
      </c>
      <c r="BT17" s="2">
        <f t="shared" si="43"/>
        <v>7714450.4513346162</v>
      </c>
      <c r="BU17" s="17">
        <f t="shared" si="44"/>
        <v>0.99323871335853364</v>
      </c>
      <c r="BV17" s="18">
        <f t="shared" si="45"/>
        <v>8141050.4513346162</v>
      </c>
      <c r="BW17" s="18">
        <f t="shared" si="46"/>
        <v>50802.363581477664</v>
      </c>
      <c r="BX17" s="17">
        <f t="shared" si="47"/>
        <v>0.91769500828576356</v>
      </c>
      <c r="BY17" s="20">
        <f t="shared" si="48"/>
        <v>7.1122895069141769</v>
      </c>
      <c r="CA17" s="2">
        <v>900</v>
      </c>
      <c r="CB17" s="2">
        <v>73</v>
      </c>
      <c r="CC17" s="2">
        <v>62227.800116642939</v>
      </c>
      <c r="CD17" s="2">
        <f t="shared" si="49"/>
        <v>69955</v>
      </c>
      <c r="CE17" s="2">
        <f t="shared" si="50"/>
        <v>7666964.849581602</v>
      </c>
      <c r="CF17" s="17">
        <f t="shared" si="51"/>
        <v>0.9931711056845931</v>
      </c>
      <c r="CG17" s="18">
        <f t="shared" si="52"/>
        <v>8099864.849581602</v>
      </c>
      <c r="CH17" s="18">
        <f t="shared" si="53"/>
        <v>51927.80011664331</v>
      </c>
      <c r="CI17" s="17">
        <f t="shared" si="54"/>
        <v>0.91675549718195903</v>
      </c>
      <c r="CJ17" s="20">
        <f t="shared" si="55"/>
        <v>7.1748519584940436</v>
      </c>
      <c r="CL17" s="2">
        <v>900</v>
      </c>
      <c r="CM17" s="2">
        <v>75</v>
      </c>
      <c r="CN17" s="2">
        <v>64515.931102865026</v>
      </c>
      <c r="CO17" s="2">
        <f t="shared" si="56"/>
        <v>69832</v>
      </c>
      <c r="CP17" s="2">
        <f t="shared" si="57"/>
        <v>7688626.9501653844</v>
      </c>
      <c r="CQ17" s="17">
        <f t="shared" si="58"/>
        <v>0.99327217125382261</v>
      </c>
      <c r="CR17" s="18">
        <f t="shared" si="59"/>
        <v>8114326.9501653844</v>
      </c>
      <c r="CS17" s="18">
        <f t="shared" si="60"/>
        <v>51815.931102865376</v>
      </c>
      <c r="CT17" s="17">
        <f t="shared" si="61"/>
        <v>0.91821795381726123</v>
      </c>
      <c r="CU17" s="20">
        <f t="shared" si="62"/>
        <v>7.1601480043426298</v>
      </c>
      <c r="CW17" s="2">
        <v>900</v>
      </c>
      <c r="CX17" s="2">
        <v>73</v>
      </c>
      <c r="CY17" s="2">
        <v>62656.15552535087</v>
      </c>
      <c r="CZ17" s="2">
        <f t="shared" si="63"/>
        <v>69318</v>
      </c>
      <c r="DA17" s="2">
        <f t="shared" si="64"/>
        <v>7664855.5776544148</v>
      </c>
      <c r="DB17" s="17">
        <f t="shared" si="65"/>
        <v>0.99315146999828074</v>
      </c>
      <c r="DC17" s="18">
        <f t="shared" si="66"/>
        <v>8095055.5776544148</v>
      </c>
      <c r="DD17" s="18">
        <f t="shared" si="67"/>
        <v>52056.155525350943</v>
      </c>
      <c r="DE17" s="17">
        <f t="shared" si="68"/>
        <v>0.91636623127639105</v>
      </c>
      <c r="DF17" s="20">
        <f t="shared" si="69"/>
        <v>7.1108625726111976</v>
      </c>
      <c r="DH17" s="2">
        <v>900</v>
      </c>
      <c r="DI17" s="2">
        <v>74</v>
      </c>
      <c r="DJ17" s="2">
        <v>63501.996107338629</v>
      </c>
      <c r="DK17" s="2">
        <f t="shared" si="70"/>
        <v>69324</v>
      </c>
      <c r="DL17" s="2">
        <f t="shared" si="71"/>
        <v>7669692.9643601887</v>
      </c>
      <c r="DM17" s="17">
        <f t="shared" si="72"/>
        <v>0.99323743481001781</v>
      </c>
      <c r="DN17" s="18">
        <f t="shared" si="73"/>
        <v>8094492.9643601887</v>
      </c>
      <c r="DO17" s="18">
        <f t="shared" si="74"/>
        <v>51501.996107338928</v>
      </c>
      <c r="DP17" s="17">
        <f t="shared" si="75"/>
        <v>0.91758577009768383</v>
      </c>
      <c r="DQ17" s="20">
        <f t="shared" si="76"/>
        <v>7.12082091151958</v>
      </c>
      <c r="DS17" s="2">
        <v>900</v>
      </c>
      <c r="DT17" s="2">
        <v>73</v>
      </c>
      <c r="DU17" s="2">
        <v>62821.672844037705</v>
      </c>
      <c r="DV17" s="2">
        <f t="shared" si="77"/>
        <v>69320</v>
      </c>
      <c r="DW17" s="2">
        <f t="shared" si="78"/>
        <v>7654538.56200461</v>
      </c>
      <c r="DX17" s="17">
        <f t="shared" si="79"/>
        <v>0.99320858526520905</v>
      </c>
      <c r="DY17" s="18">
        <f t="shared" si="80"/>
        <v>8081138.56200461</v>
      </c>
      <c r="DZ17" s="18">
        <f t="shared" si="81"/>
        <v>51821.672844037414</v>
      </c>
      <c r="EA17" s="17">
        <f t="shared" si="82"/>
        <v>0.91743307082375702</v>
      </c>
      <c r="EB17" s="20">
        <f t="shared" si="83"/>
        <v>7.1311970371995077</v>
      </c>
      <c r="ED17" s="2">
        <v>900</v>
      </c>
      <c r="EE17" s="2">
        <v>73</v>
      </c>
      <c r="EF17" s="2">
        <v>62736.165980115031</v>
      </c>
      <c r="EG17" s="2">
        <f t="shared" si="84"/>
        <v>68936</v>
      </c>
      <c r="EH17" s="2">
        <f t="shared" si="85"/>
        <v>7624997.1784722218</v>
      </c>
      <c r="EI17" s="17">
        <f t="shared" si="86"/>
        <v>0.99315670426877589</v>
      </c>
      <c r="EJ17" s="18">
        <f t="shared" si="87"/>
        <v>8052497.1784722218</v>
      </c>
      <c r="EK17" s="18">
        <f t="shared" si="88"/>
        <v>51836.165980114602</v>
      </c>
      <c r="EL17" s="17">
        <f t="shared" si="89"/>
        <v>0.91726700680517526</v>
      </c>
      <c r="EM17" s="20">
        <f t="shared" si="90"/>
        <v>7.1160010265648168</v>
      </c>
    </row>
    <row r="18" spans="1:143">
      <c r="A18" s="36">
        <v>11</v>
      </c>
      <c r="B18" s="16">
        <f t="shared" si="1"/>
        <v>1000</v>
      </c>
      <c r="C18" s="2">
        <f t="shared" si="2"/>
        <v>707</v>
      </c>
      <c r="D18" s="2">
        <f t="shared" si="2"/>
        <v>663231.74003797898</v>
      </c>
      <c r="E18" s="2">
        <f t="shared" si="3"/>
        <v>836973</v>
      </c>
      <c r="F18" s="2">
        <f t="shared" si="3"/>
        <v>93134381.322923914</v>
      </c>
      <c r="G18" s="17">
        <f t="shared" si="4"/>
        <v>0.99407455443357307</v>
      </c>
      <c r="H18" s="18">
        <f t="shared" si="0"/>
        <v>98123381.322923914</v>
      </c>
      <c r="I18" s="18">
        <f t="shared" si="5"/>
        <v>525831.7400379777</v>
      </c>
      <c r="J18" s="17">
        <f t="shared" si="91"/>
        <v>0.92262093247494592</v>
      </c>
      <c r="K18" s="20">
        <f t="shared" si="6"/>
        <v>7.9166836188816605</v>
      </c>
      <c r="M18" s="2">
        <v>1000</v>
      </c>
      <c r="N18" s="2">
        <v>59</v>
      </c>
      <c r="O18" s="2">
        <v>55501.149652137879</v>
      </c>
      <c r="P18" s="2">
        <f t="shared" si="7"/>
        <v>70135</v>
      </c>
      <c r="Q18" s="2">
        <f t="shared" si="8"/>
        <v>7824885.6085372409</v>
      </c>
      <c r="R18" s="17">
        <f t="shared" si="9"/>
        <v>0.99411764705882355</v>
      </c>
      <c r="S18" s="18">
        <f t="shared" si="10"/>
        <v>8239885.6085372409</v>
      </c>
      <c r="T18" s="18">
        <f t="shared" si="11"/>
        <v>43901.149652137421</v>
      </c>
      <c r="U18" s="17">
        <f t="shared" si="12"/>
        <v>0.92313325731612761</v>
      </c>
      <c r="V18" s="20">
        <f t="shared" si="13"/>
        <v>7.9038780873578505</v>
      </c>
      <c r="X18" s="2">
        <v>1000</v>
      </c>
      <c r="Y18" s="2">
        <v>59</v>
      </c>
      <c r="Z18" s="2">
        <v>55452.598339414973</v>
      </c>
      <c r="AA18" s="2">
        <f t="shared" si="14"/>
        <v>70140</v>
      </c>
      <c r="AB18" s="2">
        <f t="shared" si="15"/>
        <v>7821382.3628524132</v>
      </c>
      <c r="AC18" s="17">
        <f t="shared" si="16"/>
        <v>0.9940898847740125</v>
      </c>
      <c r="AD18" s="18">
        <f t="shared" si="17"/>
        <v>8238382.3628524132</v>
      </c>
      <c r="AE18" s="18">
        <f t="shared" si="18"/>
        <v>44052.598339415155</v>
      </c>
      <c r="AF18" s="17">
        <f t="shared" si="19"/>
        <v>0.92278620141931045</v>
      </c>
      <c r="AG18" s="20">
        <f t="shared" si="20"/>
        <v>7.903132331794235</v>
      </c>
      <c r="AI18" s="2">
        <v>1000</v>
      </c>
      <c r="AJ18" s="2">
        <v>59</v>
      </c>
      <c r="AK18" s="2">
        <v>55452.598339414973</v>
      </c>
      <c r="AL18" s="2">
        <f t="shared" si="21"/>
        <v>70140</v>
      </c>
      <c r="AM18" s="2">
        <f t="shared" si="22"/>
        <v>7821382.3628524132</v>
      </c>
      <c r="AN18" s="17">
        <f t="shared" si="23"/>
        <v>0.9940898847740125</v>
      </c>
      <c r="AO18" s="18">
        <f t="shared" si="24"/>
        <v>8238382.3628524132</v>
      </c>
      <c r="AP18" s="18">
        <f t="shared" si="25"/>
        <v>44052.598339415155</v>
      </c>
      <c r="AQ18" s="17">
        <f t="shared" si="26"/>
        <v>0.92278620141931045</v>
      </c>
      <c r="AR18" s="20">
        <f t="shared" si="27"/>
        <v>7.903132331794235</v>
      </c>
      <c r="AT18" s="2">
        <v>1000</v>
      </c>
      <c r="AU18" s="2">
        <v>58</v>
      </c>
      <c r="AV18" s="2">
        <v>54581.100214650141</v>
      </c>
      <c r="AW18" s="2">
        <f t="shared" si="28"/>
        <v>69924</v>
      </c>
      <c r="AX18" s="2">
        <f t="shared" si="29"/>
        <v>7804307.4784246534</v>
      </c>
      <c r="AY18" s="17">
        <f t="shared" si="30"/>
        <v>0.99414240218380345</v>
      </c>
      <c r="AZ18" s="18">
        <f t="shared" si="31"/>
        <v>8216307.4784246534</v>
      </c>
      <c r="BA18" s="18">
        <f t="shared" si="32"/>
        <v>43581.100214649923</v>
      </c>
      <c r="BB18" s="17">
        <f t="shared" si="33"/>
        <v>0.92404839043504616</v>
      </c>
      <c r="BC18" s="20">
        <f t="shared" si="34"/>
        <v>7.9103499668565167</v>
      </c>
      <c r="BE18" s="2">
        <v>1000</v>
      </c>
      <c r="BF18" s="2">
        <v>58</v>
      </c>
      <c r="BG18" s="2">
        <v>54552.923098578714</v>
      </c>
      <c r="BH18" s="2">
        <f t="shared" si="35"/>
        <v>69904</v>
      </c>
      <c r="BI18" s="2">
        <f t="shared" si="36"/>
        <v>7790605.6062903786</v>
      </c>
      <c r="BJ18" s="17">
        <f t="shared" si="37"/>
        <v>0.99409832335499648</v>
      </c>
      <c r="BK18" s="18">
        <f t="shared" si="38"/>
        <v>8205605.6062903786</v>
      </c>
      <c r="BL18" s="18">
        <f t="shared" si="39"/>
        <v>43852.923098579049</v>
      </c>
      <c r="BM18" s="17">
        <f t="shared" si="40"/>
        <v>0.92264256432417202</v>
      </c>
      <c r="BN18" s="20">
        <f t="shared" si="41"/>
        <v>7.9067049519142474</v>
      </c>
      <c r="BP18" s="2">
        <v>1000</v>
      </c>
      <c r="BQ18" s="2">
        <v>58</v>
      </c>
      <c r="BR18" s="2">
        <v>54444.224268880891</v>
      </c>
      <c r="BS18" s="2">
        <f t="shared" si="42"/>
        <v>69689</v>
      </c>
      <c r="BT18" s="2">
        <f t="shared" si="43"/>
        <v>7768894.6756034968</v>
      </c>
      <c r="BU18" s="17">
        <f t="shared" si="44"/>
        <v>0.99406604379145569</v>
      </c>
      <c r="BV18" s="18">
        <f t="shared" si="45"/>
        <v>8184894.6756034968</v>
      </c>
      <c r="BW18" s="18">
        <f t="shared" si="46"/>
        <v>43844.224268880673</v>
      </c>
      <c r="BX18" s="17">
        <f t="shared" si="47"/>
        <v>0.92263732205647819</v>
      </c>
      <c r="BY18" s="20">
        <f t="shared" si="48"/>
        <v>7.9025438965713075</v>
      </c>
      <c r="CA18" s="2">
        <v>1000</v>
      </c>
      <c r="CB18" s="2">
        <v>61</v>
      </c>
      <c r="CC18" s="2">
        <v>56837.184030971504</v>
      </c>
      <c r="CD18" s="2">
        <f t="shared" si="49"/>
        <v>70016</v>
      </c>
      <c r="CE18" s="2">
        <f t="shared" si="50"/>
        <v>7723802.0336125735</v>
      </c>
      <c r="CF18" s="17">
        <f t="shared" si="51"/>
        <v>0.99403714009881305</v>
      </c>
      <c r="CG18" s="18">
        <f t="shared" si="52"/>
        <v>8143802.0336125735</v>
      </c>
      <c r="CH18" s="18">
        <f t="shared" si="53"/>
        <v>43937.18403097149</v>
      </c>
      <c r="CI18" s="17">
        <f t="shared" si="54"/>
        <v>0.92172837706811772</v>
      </c>
      <c r="CJ18" s="20">
        <f t="shared" si="55"/>
        <v>7.9720577316600485</v>
      </c>
      <c r="CL18" s="2">
        <v>1000</v>
      </c>
      <c r="CM18" s="2">
        <v>59</v>
      </c>
      <c r="CN18" s="2">
        <v>55480.872905609729</v>
      </c>
      <c r="CO18" s="2">
        <f t="shared" si="56"/>
        <v>69891</v>
      </c>
      <c r="CP18" s="2">
        <f t="shared" si="57"/>
        <v>7744107.8230709946</v>
      </c>
      <c r="CQ18" s="17">
        <f t="shared" si="58"/>
        <v>0.99411137187966714</v>
      </c>
      <c r="CR18" s="18">
        <f t="shared" si="59"/>
        <v>8158107.8230709946</v>
      </c>
      <c r="CS18" s="18">
        <f t="shared" si="60"/>
        <v>43780.872905610129</v>
      </c>
      <c r="CT18" s="17">
        <f t="shared" si="61"/>
        <v>0.92317220125917676</v>
      </c>
      <c r="CU18" s="20">
        <f t="shared" si="62"/>
        <v>7.9557200048251442</v>
      </c>
      <c r="CW18" s="2">
        <v>1000</v>
      </c>
      <c r="CX18" s="2">
        <v>59</v>
      </c>
      <c r="CY18" s="2">
        <v>55405.838808814355</v>
      </c>
      <c r="CZ18" s="2">
        <f t="shared" si="63"/>
        <v>69377</v>
      </c>
      <c r="DA18" s="2">
        <f t="shared" si="64"/>
        <v>7720261.4164632289</v>
      </c>
      <c r="DB18" s="17">
        <f t="shared" si="65"/>
        <v>0.99399679064702851</v>
      </c>
      <c r="DC18" s="18">
        <f t="shared" si="66"/>
        <v>8139261.4164632289</v>
      </c>
      <c r="DD18" s="18">
        <f t="shared" si="67"/>
        <v>44205.838808814064</v>
      </c>
      <c r="DE18" s="17">
        <f t="shared" si="68"/>
        <v>0.92137036466634148</v>
      </c>
      <c r="DF18" s="20">
        <f t="shared" si="69"/>
        <v>7.9009584140124414</v>
      </c>
      <c r="DH18" s="2">
        <v>1000</v>
      </c>
      <c r="DI18" s="2">
        <v>58</v>
      </c>
      <c r="DJ18" s="2">
        <v>54417.404550657848</v>
      </c>
      <c r="DK18" s="2">
        <f t="shared" si="70"/>
        <v>69382</v>
      </c>
      <c r="DL18" s="2">
        <f t="shared" si="71"/>
        <v>7724110.3689108463</v>
      </c>
      <c r="DM18" s="17">
        <f t="shared" si="72"/>
        <v>0.99406842799014272</v>
      </c>
      <c r="DN18" s="18">
        <f t="shared" si="73"/>
        <v>8138110.3689108463</v>
      </c>
      <c r="DO18" s="18">
        <f t="shared" si="74"/>
        <v>43617.404550657608</v>
      </c>
      <c r="DP18" s="17">
        <f t="shared" si="75"/>
        <v>0.92253020700318189</v>
      </c>
      <c r="DQ18" s="20">
        <f t="shared" si="76"/>
        <v>7.9120232350217554</v>
      </c>
      <c r="DS18" s="2">
        <v>1000</v>
      </c>
      <c r="DT18" s="2">
        <v>59</v>
      </c>
      <c r="DU18" s="2">
        <v>55590.755329067542</v>
      </c>
      <c r="DV18" s="2">
        <f t="shared" si="77"/>
        <v>69379</v>
      </c>
      <c r="DW18" s="2">
        <f t="shared" si="78"/>
        <v>7710129.3173336778</v>
      </c>
      <c r="DX18" s="17">
        <f t="shared" si="79"/>
        <v>0.99405393013726107</v>
      </c>
      <c r="DY18" s="18">
        <f t="shared" si="80"/>
        <v>8125129.3173336778</v>
      </c>
      <c r="DZ18" s="18">
        <f t="shared" si="81"/>
        <v>43990.755329067819</v>
      </c>
      <c r="EA18" s="17">
        <f t="shared" si="82"/>
        <v>0.92242724007846555</v>
      </c>
      <c r="EB18" s="20">
        <f t="shared" si="83"/>
        <v>7.9235522635550089</v>
      </c>
      <c r="ED18" s="2">
        <v>1000</v>
      </c>
      <c r="EE18" s="2">
        <v>60</v>
      </c>
      <c r="EF18" s="2">
        <v>55515.09049978033</v>
      </c>
      <c r="EG18" s="2">
        <f t="shared" si="84"/>
        <v>68996</v>
      </c>
      <c r="EH18" s="2">
        <f t="shared" si="85"/>
        <v>7680512.268972002</v>
      </c>
      <c r="EI18" s="17">
        <f t="shared" si="86"/>
        <v>0.99402112057166736</v>
      </c>
      <c r="EJ18" s="18">
        <f t="shared" si="87"/>
        <v>8095512.268972002</v>
      </c>
      <c r="EK18" s="18">
        <f t="shared" si="88"/>
        <v>43015.090499780141</v>
      </c>
      <c r="EL18" s="17">
        <f t="shared" si="89"/>
        <v>0.92216689344104652</v>
      </c>
      <c r="EM18" s="20">
        <f t="shared" si="90"/>
        <v>7.9066678072942409</v>
      </c>
    </row>
    <row r="19" spans="1:143">
      <c r="A19" s="36">
        <v>12</v>
      </c>
      <c r="B19" s="16">
        <f t="shared" si="1"/>
        <v>1100</v>
      </c>
      <c r="C19" s="2">
        <f t="shared" si="2"/>
        <v>535</v>
      </c>
      <c r="D19" s="2">
        <f t="shared" si="2"/>
        <v>567840.29959911143</v>
      </c>
      <c r="E19" s="2">
        <f t="shared" si="3"/>
        <v>837508</v>
      </c>
      <c r="F19" s="2">
        <f t="shared" si="3"/>
        <v>93702221.622523025</v>
      </c>
      <c r="G19" s="17">
        <f t="shared" si="4"/>
        <v>0.99470997503450276</v>
      </c>
      <c r="H19" s="18">
        <f t="shared" si="0"/>
        <v>98601621.622523025</v>
      </c>
      <c r="I19" s="18">
        <f t="shared" si="5"/>
        <v>478240.29959911108</v>
      </c>
      <c r="J19" s="17">
        <f t="shared" si="91"/>
        <v>0.92711766409196106</v>
      </c>
      <c r="K19" s="20">
        <f t="shared" si="6"/>
        <v>8.7083519807698266</v>
      </c>
      <c r="M19" s="2">
        <v>1100</v>
      </c>
      <c r="N19" s="2">
        <v>45</v>
      </c>
      <c r="O19" s="2">
        <v>47904.766499272198</v>
      </c>
      <c r="P19" s="2">
        <f t="shared" si="7"/>
        <v>70180</v>
      </c>
      <c r="Q19" s="2">
        <f t="shared" si="8"/>
        <v>7872790.3750365134</v>
      </c>
      <c r="R19" s="17">
        <f t="shared" si="9"/>
        <v>0.99475549255846918</v>
      </c>
      <c r="S19" s="18">
        <f t="shared" si="10"/>
        <v>8279790.3750365134</v>
      </c>
      <c r="T19" s="18">
        <f t="shared" si="11"/>
        <v>39904.766499272548</v>
      </c>
      <c r="U19" s="17">
        <f t="shared" si="12"/>
        <v>0.92760387970471347</v>
      </c>
      <c r="V19" s="20">
        <f t="shared" si="13"/>
        <v>8.6942658960936363</v>
      </c>
      <c r="X19" s="2">
        <v>1100</v>
      </c>
      <c r="Y19" s="2">
        <v>45</v>
      </c>
      <c r="Z19" s="2">
        <v>47790.69168745308</v>
      </c>
      <c r="AA19" s="2">
        <f t="shared" si="14"/>
        <v>70185</v>
      </c>
      <c r="AB19" s="2">
        <f t="shared" si="15"/>
        <v>7869173.0545398667</v>
      </c>
      <c r="AC19" s="17">
        <f t="shared" si="16"/>
        <v>0.99472766699264425</v>
      </c>
      <c r="AD19" s="18">
        <f t="shared" si="17"/>
        <v>8278373.0545398667</v>
      </c>
      <c r="AE19" s="18">
        <f t="shared" si="18"/>
        <v>39990.691687453538</v>
      </c>
      <c r="AF19" s="17">
        <f t="shared" si="19"/>
        <v>0.92726558303199136</v>
      </c>
      <c r="AG19" s="20">
        <f t="shared" si="20"/>
        <v>8.6934455649736577</v>
      </c>
      <c r="AI19" s="2">
        <v>1100</v>
      </c>
      <c r="AJ19" s="2">
        <v>45</v>
      </c>
      <c r="AK19" s="2">
        <v>47790.69168745308</v>
      </c>
      <c r="AL19" s="2">
        <f t="shared" si="21"/>
        <v>70185</v>
      </c>
      <c r="AM19" s="2">
        <f t="shared" si="22"/>
        <v>7869173.0545398667</v>
      </c>
      <c r="AN19" s="17">
        <f t="shared" si="23"/>
        <v>0.99472766699264425</v>
      </c>
      <c r="AO19" s="18">
        <f t="shared" si="24"/>
        <v>8278373.0545398667</v>
      </c>
      <c r="AP19" s="18">
        <f t="shared" si="25"/>
        <v>39990.691687453538</v>
      </c>
      <c r="AQ19" s="17">
        <f t="shared" si="26"/>
        <v>0.92726558303199136</v>
      </c>
      <c r="AR19" s="20">
        <f t="shared" si="27"/>
        <v>8.6934455649736577</v>
      </c>
      <c r="AT19" s="2">
        <v>1100</v>
      </c>
      <c r="AU19" s="2">
        <v>45</v>
      </c>
      <c r="AV19" s="2">
        <v>47924.060686042933</v>
      </c>
      <c r="AW19" s="2">
        <f t="shared" si="28"/>
        <v>69969</v>
      </c>
      <c r="AX19" s="2">
        <f t="shared" si="29"/>
        <v>7852231.5391106959</v>
      </c>
      <c r="AY19" s="17">
        <f t="shared" si="30"/>
        <v>0.99478218835304821</v>
      </c>
      <c r="AZ19" s="18">
        <f t="shared" si="31"/>
        <v>8255931.5391106959</v>
      </c>
      <c r="BA19" s="18">
        <f t="shared" si="32"/>
        <v>39624.060686042532</v>
      </c>
      <c r="BB19" s="17">
        <f t="shared" si="33"/>
        <v>0.92850471702647241</v>
      </c>
      <c r="BC19" s="20">
        <f t="shared" si="34"/>
        <v>8.7013849635421678</v>
      </c>
      <c r="BE19" s="2">
        <v>1100</v>
      </c>
      <c r="BF19" s="2">
        <v>45</v>
      </c>
      <c r="BG19" s="2">
        <v>47899.320220657399</v>
      </c>
      <c r="BH19" s="2">
        <f t="shared" si="35"/>
        <v>69949</v>
      </c>
      <c r="BI19" s="2">
        <f t="shared" si="36"/>
        <v>7838504.9265110362</v>
      </c>
      <c r="BJ19" s="17">
        <f t="shared" si="37"/>
        <v>0.99473826419602096</v>
      </c>
      <c r="BK19" s="18">
        <f t="shared" si="38"/>
        <v>8245504.9265110362</v>
      </c>
      <c r="BL19" s="18">
        <f t="shared" si="39"/>
        <v>39899.320220657624</v>
      </c>
      <c r="BM19" s="17">
        <f t="shared" si="40"/>
        <v>0.92712886465220112</v>
      </c>
      <c r="BN19" s="20">
        <f t="shared" si="41"/>
        <v>8.6973754471056726</v>
      </c>
      <c r="BP19" s="2">
        <v>1100</v>
      </c>
      <c r="BQ19" s="2">
        <v>45</v>
      </c>
      <c r="BR19" s="2">
        <v>47731.799222491391</v>
      </c>
      <c r="BS19" s="2">
        <f t="shared" si="42"/>
        <v>69734</v>
      </c>
      <c r="BT19" s="2">
        <f t="shared" si="43"/>
        <v>7816626.4748259885</v>
      </c>
      <c r="BU19" s="17">
        <f t="shared" si="44"/>
        <v>0.99470793809286073</v>
      </c>
      <c r="BV19" s="18">
        <f t="shared" si="45"/>
        <v>8224726.4748259885</v>
      </c>
      <c r="BW19" s="18">
        <f t="shared" si="46"/>
        <v>39831.799222491682</v>
      </c>
      <c r="BX19" s="17">
        <f t="shared" si="47"/>
        <v>0.92712733763076183</v>
      </c>
      <c r="BY19" s="20">
        <f t="shared" si="48"/>
        <v>8.6927982862284381</v>
      </c>
      <c r="CA19" s="2">
        <v>1100</v>
      </c>
      <c r="CB19" s="2">
        <v>44</v>
      </c>
      <c r="CC19" s="2">
        <v>46480.636927632637</v>
      </c>
      <c r="CD19" s="2">
        <f t="shared" si="49"/>
        <v>70060</v>
      </c>
      <c r="CE19" s="2">
        <f t="shared" si="50"/>
        <v>7770282.6705402061</v>
      </c>
      <c r="CF19" s="17">
        <f t="shared" si="51"/>
        <v>0.99466182065988984</v>
      </c>
      <c r="CG19" s="18">
        <f t="shared" si="52"/>
        <v>8183882.6705402061</v>
      </c>
      <c r="CH19" s="18">
        <f t="shared" si="53"/>
        <v>40080.636927632615</v>
      </c>
      <c r="CI19" s="17">
        <f t="shared" si="54"/>
        <v>0.92626476686181403</v>
      </c>
      <c r="CJ19" s="20">
        <f t="shared" si="55"/>
        <v>8.7692635048260534</v>
      </c>
      <c r="CL19" s="2">
        <v>1100</v>
      </c>
      <c r="CM19" s="2">
        <v>44</v>
      </c>
      <c r="CN19" s="2">
        <v>46863.97444955926</v>
      </c>
      <c r="CO19" s="2">
        <f t="shared" si="56"/>
        <v>69935</v>
      </c>
      <c r="CP19" s="2">
        <f t="shared" si="57"/>
        <v>7790971.7975205537</v>
      </c>
      <c r="CQ19" s="17">
        <f t="shared" si="58"/>
        <v>0.99473721641419532</v>
      </c>
      <c r="CR19" s="18">
        <f t="shared" si="59"/>
        <v>8197971.7975205537</v>
      </c>
      <c r="CS19" s="18">
        <f t="shared" si="60"/>
        <v>39863.974449559115</v>
      </c>
      <c r="CT19" s="17">
        <f t="shared" si="61"/>
        <v>0.92768321212611649</v>
      </c>
      <c r="CU19" s="20">
        <f t="shared" si="62"/>
        <v>8.7512920053076577</v>
      </c>
      <c r="CW19" s="2">
        <v>1100</v>
      </c>
      <c r="CX19" s="2">
        <v>44</v>
      </c>
      <c r="CY19" s="2">
        <v>46800.594120251051</v>
      </c>
      <c r="CZ19" s="2">
        <f t="shared" si="63"/>
        <v>69421</v>
      </c>
      <c r="DA19" s="2">
        <f t="shared" si="64"/>
        <v>7767062.0105834799</v>
      </c>
      <c r="DB19" s="17">
        <f t="shared" si="65"/>
        <v>0.99462719926643361</v>
      </c>
      <c r="DC19" s="18">
        <f t="shared" si="66"/>
        <v>8179562.0105834799</v>
      </c>
      <c r="DD19" s="18">
        <f t="shared" si="67"/>
        <v>40300.594120251015</v>
      </c>
      <c r="DE19" s="17">
        <f t="shared" si="68"/>
        <v>0.92593242149200627</v>
      </c>
      <c r="DF19" s="20">
        <f t="shared" si="69"/>
        <v>8.691054255413686</v>
      </c>
      <c r="DH19" s="2">
        <v>1100</v>
      </c>
      <c r="DI19" s="2">
        <v>44</v>
      </c>
      <c r="DJ19" s="2">
        <v>46809.184323034126</v>
      </c>
      <c r="DK19" s="2">
        <f t="shared" si="70"/>
        <v>69426</v>
      </c>
      <c r="DL19" s="2">
        <f t="shared" si="71"/>
        <v>7770919.5532338805</v>
      </c>
      <c r="DM19" s="17">
        <f t="shared" si="72"/>
        <v>0.99469883660954783</v>
      </c>
      <c r="DN19" s="18">
        <f t="shared" si="73"/>
        <v>8177919.5532338805</v>
      </c>
      <c r="DO19" s="18">
        <f t="shared" si="74"/>
        <v>39809.184323034249</v>
      </c>
      <c r="DP19" s="17">
        <f t="shared" si="75"/>
        <v>0.92704294686407807</v>
      </c>
      <c r="DQ19" s="20">
        <f t="shared" si="76"/>
        <v>8.7032255585239309</v>
      </c>
      <c r="DS19" s="2">
        <v>1100</v>
      </c>
      <c r="DT19" s="2">
        <v>44</v>
      </c>
      <c r="DU19" s="2">
        <v>46954.244705379402</v>
      </c>
      <c r="DV19" s="2">
        <f t="shared" si="77"/>
        <v>69423</v>
      </c>
      <c r="DW19" s="2">
        <f t="shared" si="78"/>
        <v>7757083.5620390568</v>
      </c>
      <c r="DX19" s="17">
        <f t="shared" si="79"/>
        <v>0.99468435682150325</v>
      </c>
      <c r="DY19" s="18">
        <f t="shared" si="80"/>
        <v>8165183.5620390568</v>
      </c>
      <c r="DZ19" s="18">
        <f t="shared" si="81"/>
        <v>40054.244705379009</v>
      </c>
      <c r="EA19" s="17">
        <f t="shared" si="82"/>
        <v>0.92697450633774703</v>
      </c>
      <c r="EB19" s="20">
        <f t="shared" si="83"/>
        <v>8.71590748991051</v>
      </c>
      <c r="ED19" s="2">
        <v>1100</v>
      </c>
      <c r="EE19" s="2">
        <v>45</v>
      </c>
      <c r="EF19" s="2">
        <v>46890.335069884946</v>
      </c>
      <c r="EG19" s="2">
        <f t="shared" si="84"/>
        <v>69041</v>
      </c>
      <c r="EH19" s="2">
        <f t="shared" si="85"/>
        <v>7727402.6040418865</v>
      </c>
      <c r="EI19" s="17">
        <f t="shared" si="86"/>
        <v>0.99466943279883591</v>
      </c>
      <c r="EJ19" s="18">
        <f t="shared" si="87"/>
        <v>8134402.6040418865</v>
      </c>
      <c r="EK19" s="18">
        <f t="shared" si="88"/>
        <v>38890.335069884546</v>
      </c>
      <c r="EL19" s="17">
        <f t="shared" si="89"/>
        <v>0.92659692557301332</v>
      </c>
      <c r="EM19" s="20">
        <f t="shared" si="90"/>
        <v>8.697334588023665</v>
      </c>
    </row>
    <row r="20" spans="1:143">
      <c r="A20" s="36">
        <v>13</v>
      </c>
      <c r="B20" s="16">
        <f t="shared" si="1"/>
        <v>1200</v>
      </c>
      <c r="C20" s="2">
        <f t="shared" si="2"/>
        <v>290</v>
      </c>
      <c r="D20" s="2">
        <f t="shared" si="2"/>
        <v>330717.88982440438</v>
      </c>
      <c r="E20" s="2">
        <f t="shared" si="3"/>
        <v>837798</v>
      </c>
      <c r="F20" s="2">
        <f t="shared" si="3"/>
        <v>94032939.51234743</v>
      </c>
      <c r="G20" s="17">
        <f t="shared" si="4"/>
        <v>0.99505440863126837</v>
      </c>
      <c r="H20" s="18">
        <f t="shared" si="0"/>
        <v>99029739.51234743</v>
      </c>
      <c r="I20" s="18">
        <f t="shared" si="5"/>
        <v>428117.88982440531</v>
      </c>
      <c r="J20" s="17">
        <f t="shared" si="91"/>
        <v>0.9311431116600497</v>
      </c>
      <c r="K20" s="20">
        <f t="shared" si="6"/>
        <v>9.5000203426579919</v>
      </c>
      <c r="M20" s="2">
        <v>1200</v>
      </c>
      <c r="N20" s="2">
        <v>24</v>
      </c>
      <c r="O20" s="2">
        <v>27407.975136858211</v>
      </c>
      <c r="P20" s="2">
        <f t="shared" si="7"/>
        <v>70204</v>
      </c>
      <c r="Q20" s="2">
        <f t="shared" si="8"/>
        <v>7900198.3501733718</v>
      </c>
      <c r="R20" s="17">
        <f t="shared" si="9"/>
        <v>0.99509567682494682</v>
      </c>
      <c r="S20" s="18">
        <f t="shared" si="10"/>
        <v>8315398.3501733718</v>
      </c>
      <c r="T20" s="18">
        <f t="shared" si="11"/>
        <v>35607.975136858411</v>
      </c>
      <c r="U20" s="17">
        <f t="shared" si="12"/>
        <v>0.93159312271561923</v>
      </c>
      <c r="V20" s="20">
        <f t="shared" si="13"/>
        <v>9.4846537048294213</v>
      </c>
      <c r="X20" s="2">
        <v>1200</v>
      </c>
      <c r="Y20" s="2">
        <v>24</v>
      </c>
      <c r="Z20" s="2">
        <v>27383.999179958013</v>
      </c>
      <c r="AA20" s="2">
        <f t="shared" si="14"/>
        <v>70209</v>
      </c>
      <c r="AB20" s="2">
        <f t="shared" si="15"/>
        <v>7896557.0537198251</v>
      </c>
      <c r="AC20" s="17">
        <f t="shared" si="16"/>
        <v>0.99506781750924789</v>
      </c>
      <c r="AD20" s="18">
        <f t="shared" si="17"/>
        <v>8314157.0537198251</v>
      </c>
      <c r="AE20" s="18">
        <f t="shared" si="18"/>
        <v>35783.999179958366</v>
      </c>
      <c r="AF20" s="17">
        <f t="shared" si="19"/>
        <v>0.93127377046739868</v>
      </c>
      <c r="AG20" s="20">
        <f t="shared" si="20"/>
        <v>9.4837587981530813</v>
      </c>
      <c r="AI20" s="2">
        <v>1200</v>
      </c>
      <c r="AJ20" s="2">
        <v>24</v>
      </c>
      <c r="AK20" s="2">
        <v>27383.999179958013</v>
      </c>
      <c r="AL20" s="2">
        <f t="shared" si="21"/>
        <v>70209</v>
      </c>
      <c r="AM20" s="2">
        <f t="shared" si="22"/>
        <v>7896557.0537198251</v>
      </c>
      <c r="AN20" s="17">
        <f t="shared" si="23"/>
        <v>0.99506781750924789</v>
      </c>
      <c r="AO20" s="18">
        <f t="shared" si="24"/>
        <v>8314157.0537198251</v>
      </c>
      <c r="AP20" s="18">
        <f t="shared" si="25"/>
        <v>35783.999179958366</v>
      </c>
      <c r="AQ20" s="17">
        <f t="shared" si="26"/>
        <v>0.93127377046739868</v>
      </c>
      <c r="AR20" s="20">
        <f t="shared" si="27"/>
        <v>9.4837587981530813</v>
      </c>
      <c r="AT20" s="2">
        <v>1200</v>
      </c>
      <c r="AU20" s="2">
        <v>24</v>
      </c>
      <c r="AV20" s="2">
        <v>27419.014008977672</v>
      </c>
      <c r="AW20" s="2">
        <f t="shared" si="28"/>
        <v>69993</v>
      </c>
      <c r="AX20" s="2">
        <f t="shared" si="29"/>
        <v>7879650.5531196734</v>
      </c>
      <c r="AY20" s="17">
        <f t="shared" si="30"/>
        <v>0.99512340764331209</v>
      </c>
      <c r="AZ20" s="18">
        <f t="shared" si="31"/>
        <v>8291250.5531196734</v>
      </c>
      <c r="BA20" s="18">
        <f t="shared" si="32"/>
        <v>35319.01400897745</v>
      </c>
      <c r="BB20" s="17">
        <f t="shared" si="33"/>
        <v>0.93247687582559835</v>
      </c>
      <c r="BC20" s="20">
        <f t="shared" si="34"/>
        <v>9.4924199602278208</v>
      </c>
      <c r="BE20" s="2">
        <v>1200</v>
      </c>
      <c r="BF20" s="2">
        <v>24</v>
      </c>
      <c r="BG20" s="2">
        <v>27404.85913233985</v>
      </c>
      <c r="BH20" s="2">
        <f t="shared" si="35"/>
        <v>69973</v>
      </c>
      <c r="BI20" s="2">
        <f t="shared" si="36"/>
        <v>7865909.7856433764</v>
      </c>
      <c r="BJ20" s="17">
        <f t="shared" si="37"/>
        <v>0.9950795659779007</v>
      </c>
      <c r="BK20" s="18">
        <f t="shared" si="38"/>
        <v>8281109.7856433764</v>
      </c>
      <c r="BL20" s="18">
        <f t="shared" si="39"/>
        <v>35604.859132340178</v>
      </c>
      <c r="BM20" s="17">
        <f t="shared" si="40"/>
        <v>0.93113229354075022</v>
      </c>
      <c r="BN20" s="20">
        <f t="shared" si="41"/>
        <v>9.4880459422970969</v>
      </c>
      <c r="BP20" s="2">
        <v>1200</v>
      </c>
      <c r="BQ20" s="2">
        <v>24</v>
      </c>
      <c r="BR20" s="2">
        <v>27350.253880292472</v>
      </c>
      <c r="BS20" s="2">
        <f t="shared" si="42"/>
        <v>69758</v>
      </c>
      <c r="BT20" s="2">
        <f t="shared" si="43"/>
        <v>7843976.7287062807</v>
      </c>
      <c r="BU20" s="17">
        <f t="shared" si="44"/>
        <v>0.99505028172027676</v>
      </c>
      <c r="BV20" s="18">
        <f t="shared" si="45"/>
        <v>8260376.7287062807</v>
      </c>
      <c r="BW20" s="18">
        <f t="shared" si="46"/>
        <v>35650.253880292177</v>
      </c>
      <c r="BX20" s="17">
        <f t="shared" si="47"/>
        <v>0.93114599102514051</v>
      </c>
      <c r="BY20" s="20">
        <f t="shared" si="48"/>
        <v>9.4830526758855687</v>
      </c>
      <c r="CA20" s="2">
        <v>1200</v>
      </c>
      <c r="CB20" s="2">
        <v>24</v>
      </c>
      <c r="CC20" s="2">
        <v>27171.887723347532</v>
      </c>
      <c r="CD20" s="2">
        <f t="shared" si="49"/>
        <v>70084</v>
      </c>
      <c r="CE20" s="2">
        <f t="shared" si="50"/>
        <v>7797454.5582635533</v>
      </c>
      <c r="CF20" s="17">
        <f t="shared" si="51"/>
        <v>0.99500255551138628</v>
      </c>
      <c r="CG20" s="18">
        <f t="shared" si="52"/>
        <v>8219854.5582635533</v>
      </c>
      <c r="CH20" s="18">
        <f t="shared" si="53"/>
        <v>35971.887723347172</v>
      </c>
      <c r="CI20" s="17">
        <f t="shared" si="54"/>
        <v>0.93033612193091675</v>
      </c>
      <c r="CJ20" s="20">
        <f t="shared" si="55"/>
        <v>9.5664692779920575</v>
      </c>
      <c r="CL20" s="2">
        <v>1200</v>
      </c>
      <c r="CM20" s="2">
        <v>24</v>
      </c>
      <c r="CN20" s="2">
        <v>27395.981126416718</v>
      </c>
      <c r="CO20" s="2">
        <f t="shared" si="56"/>
        <v>69959</v>
      </c>
      <c r="CP20" s="2">
        <f t="shared" si="57"/>
        <v>7818367.7786469702</v>
      </c>
      <c r="CQ20" s="17">
        <f t="shared" si="58"/>
        <v>0.99507858616030154</v>
      </c>
      <c r="CR20" s="18">
        <f t="shared" si="59"/>
        <v>8233567.7786469702</v>
      </c>
      <c r="CS20" s="18">
        <f t="shared" si="60"/>
        <v>35595.981126416475</v>
      </c>
      <c r="CT20" s="17">
        <f t="shared" si="61"/>
        <v>0.93171125649193409</v>
      </c>
      <c r="CU20" s="20">
        <f t="shared" si="62"/>
        <v>9.546864005790173</v>
      </c>
      <c r="CW20" s="2">
        <v>1200</v>
      </c>
      <c r="CX20" s="2">
        <v>24</v>
      </c>
      <c r="CY20" s="2">
        <v>27358.929930356029</v>
      </c>
      <c r="CZ20" s="2">
        <f t="shared" si="63"/>
        <v>69445</v>
      </c>
      <c r="DA20" s="2">
        <f t="shared" si="64"/>
        <v>7794420.9405138362</v>
      </c>
      <c r="DB20" s="17">
        <f t="shared" si="65"/>
        <v>0.99497105851338186</v>
      </c>
      <c r="DC20" s="18">
        <f t="shared" si="66"/>
        <v>8215620.9405138362</v>
      </c>
      <c r="DD20" s="18">
        <f t="shared" si="67"/>
        <v>36058.929930356331</v>
      </c>
      <c r="DE20" s="17">
        <f t="shared" si="68"/>
        <v>0.930014318818981</v>
      </c>
      <c r="DF20" s="20">
        <f t="shared" si="69"/>
        <v>9.4811500968149289</v>
      </c>
      <c r="DH20" s="2">
        <v>1200</v>
      </c>
      <c r="DI20" s="2">
        <v>24</v>
      </c>
      <c r="DJ20" s="2">
        <v>27363.951634897337</v>
      </c>
      <c r="DK20" s="2">
        <f t="shared" si="70"/>
        <v>69450</v>
      </c>
      <c r="DL20" s="2">
        <f t="shared" si="71"/>
        <v>7798283.5048687775</v>
      </c>
      <c r="DM20" s="17">
        <f t="shared" si="72"/>
        <v>0.99504269585649607</v>
      </c>
      <c r="DN20" s="18">
        <f t="shared" si="73"/>
        <v>8213483.5048687775</v>
      </c>
      <c r="DO20" s="18">
        <f t="shared" si="74"/>
        <v>35563.951634896919</v>
      </c>
      <c r="DP20" s="17">
        <f t="shared" si="75"/>
        <v>0.93107445026920865</v>
      </c>
      <c r="DQ20" s="20">
        <f t="shared" si="76"/>
        <v>9.4944278820261072</v>
      </c>
      <c r="DS20" s="2">
        <v>1200</v>
      </c>
      <c r="DT20" s="2">
        <v>25</v>
      </c>
      <c r="DU20" s="2">
        <v>28557.954626304279</v>
      </c>
      <c r="DV20" s="2">
        <f t="shared" si="77"/>
        <v>69448</v>
      </c>
      <c r="DW20" s="2">
        <f t="shared" si="78"/>
        <v>7785641.5166653609</v>
      </c>
      <c r="DX20" s="17">
        <f t="shared" si="79"/>
        <v>0.99504255380118634</v>
      </c>
      <c r="DY20" s="18">
        <f t="shared" si="80"/>
        <v>8200841.5166653609</v>
      </c>
      <c r="DZ20" s="18">
        <f t="shared" si="81"/>
        <v>35657.954626304097</v>
      </c>
      <c r="EA20" s="17">
        <f t="shared" si="82"/>
        <v>0.93102267189772347</v>
      </c>
      <c r="EB20" s="20">
        <f t="shared" si="83"/>
        <v>9.5082627162660103</v>
      </c>
      <c r="ED20" s="2">
        <v>1200</v>
      </c>
      <c r="EE20" s="2">
        <v>25</v>
      </c>
      <c r="EF20" s="2">
        <v>28519.084264698286</v>
      </c>
      <c r="EG20" s="2">
        <f t="shared" si="84"/>
        <v>69066</v>
      </c>
      <c r="EH20" s="2">
        <f t="shared" si="85"/>
        <v>7755921.688306585</v>
      </c>
      <c r="EI20" s="17">
        <f t="shared" si="86"/>
        <v>0.995029606258374</v>
      </c>
      <c r="EJ20" s="18">
        <f t="shared" si="87"/>
        <v>8169921.688306585</v>
      </c>
      <c r="EK20" s="18">
        <f t="shared" si="88"/>
        <v>35519.084264698438</v>
      </c>
      <c r="EL20" s="17">
        <f t="shared" si="89"/>
        <v>0.93064293557287303</v>
      </c>
      <c r="EM20" s="20">
        <f t="shared" si="90"/>
        <v>9.4880013687530891</v>
      </c>
    </row>
    <row r="21" spans="1:143">
      <c r="A21" s="36">
        <v>14</v>
      </c>
      <c r="B21" s="16">
        <f t="shared" si="1"/>
        <v>1300</v>
      </c>
      <c r="C21" s="2">
        <f t="shared" si="2"/>
        <v>387</v>
      </c>
      <c r="D21" s="2">
        <f t="shared" si="2"/>
        <v>478454.72352205182</v>
      </c>
      <c r="E21" s="2">
        <f t="shared" si="3"/>
        <v>838185</v>
      </c>
      <c r="F21" s="2">
        <f t="shared" si="3"/>
        <v>94511394.235869482</v>
      </c>
      <c r="G21" s="17">
        <f t="shared" si="4"/>
        <v>0.99551404932764187</v>
      </c>
      <c r="H21" s="18">
        <f t="shared" si="0"/>
        <v>99421494.235869482</v>
      </c>
      <c r="I21" s="18">
        <f t="shared" si="5"/>
        <v>391754.72352205217</v>
      </c>
      <c r="J21" s="17">
        <f t="shared" si="91"/>
        <v>0.93482664868704923</v>
      </c>
      <c r="K21" s="20">
        <f t="shared" si="6"/>
        <v>10.291688704546159</v>
      </c>
      <c r="M21" s="2">
        <v>1300</v>
      </c>
      <c r="N21" s="2">
        <v>32</v>
      </c>
      <c r="O21" s="2">
        <v>39919.133919133419</v>
      </c>
      <c r="P21" s="2">
        <f t="shared" si="7"/>
        <v>70236</v>
      </c>
      <c r="Q21" s="2">
        <f t="shared" si="8"/>
        <v>7940117.4840925056</v>
      </c>
      <c r="R21" s="17">
        <f t="shared" si="9"/>
        <v>0.99554925584691711</v>
      </c>
      <c r="S21" s="18">
        <f t="shared" si="10"/>
        <v>8348317.4840925056</v>
      </c>
      <c r="T21" s="18">
        <f t="shared" si="11"/>
        <v>32919.133919133805</v>
      </c>
      <c r="U21" s="17">
        <f t="shared" si="12"/>
        <v>0.93528112868639512</v>
      </c>
      <c r="V21" s="20">
        <f t="shared" si="13"/>
        <v>10.275041513565206</v>
      </c>
      <c r="X21" s="2">
        <v>1300</v>
      </c>
      <c r="Y21" s="2">
        <v>33</v>
      </c>
      <c r="Z21" s="2">
        <v>39884.213446914684</v>
      </c>
      <c r="AA21" s="2">
        <f t="shared" si="14"/>
        <v>70242</v>
      </c>
      <c r="AB21" s="2">
        <f t="shared" si="15"/>
        <v>7936441.2671667393</v>
      </c>
      <c r="AC21" s="17">
        <f t="shared" si="16"/>
        <v>0.99553552446957783</v>
      </c>
      <c r="AD21" s="18">
        <f t="shared" si="17"/>
        <v>8345941.2671667393</v>
      </c>
      <c r="AE21" s="18">
        <f t="shared" si="18"/>
        <v>31784.213446914218</v>
      </c>
      <c r="AF21" s="17">
        <f t="shared" si="19"/>
        <v>0.93483393947873639</v>
      </c>
      <c r="AG21" s="20">
        <f t="shared" si="20"/>
        <v>10.274072031332505</v>
      </c>
      <c r="AI21" s="2">
        <v>1300</v>
      </c>
      <c r="AJ21" s="2">
        <v>33</v>
      </c>
      <c r="AK21" s="2">
        <v>39884.213446914684</v>
      </c>
      <c r="AL21" s="2">
        <f t="shared" si="21"/>
        <v>70242</v>
      </c>
      <c r="AM21" s="2">
        <f t="shared" si="22"/>
        <v>7936441.2671667393</v>
      </c>
      <c r="AN21" s="17">
        <f t="shared" si="23"/>
        <v>0.99553552446957783</v>
      </c>
      <c r="AO21" s="18">
        <f t="shared" si="24"/>
        <v>8345941.2671667393</v>
      </c>
      <c r="AP21" s="18">
        <f t="shared" si="25"/>
        <v>31784.213446914218</v>
      </c>
      <c r="AQ21" s="17">
        <f t="shared" si="26"/>
        <v>0.93483393947873639</v>
      </c>
      <c r="AR21" s="20">
        <f t="shared" si="27"/>
        <v>10.274072031332505</v>
      </c>
      <c r="AT21" s="2">
        <v>1300</v>
      </c>
      <c r="AU21" s="2">
        <v>33</v>
      </c>
      <c r="AV21" s="2">
        <v>39935.211802021622</v>
      </c>
      <c r="AW21" s="2">
        <f t="shared" si="28"/>
        <v>70026</v>
      </c>
      <c r="AX21" s="2">
        <f t="shared" si="29"/>
        <v>7919585.764921695</v>
      </c>
      <c r="AY21" s="17">
        <f t="shared" si="30"/>
        <v>0.99559258416742491</v>
      </c>
      <c r="AZ21" s="18">
        <f t="shared" si="31"/>
        <v>8322585.764921695</v>
      </c>
      <c r="BA21" s="18">
        <f t="shared" si="32"/>
        <v>31335.2118020216</v>
      </c>
      <c r="BB21" s="17">
        <f t="shared" si="33"/>
        <v>0.93600099564531469</v>
      </c>
      <c r="BC21" s="20">
        <f t="shared" si="34"/>
        <v>10.283454956913472</v>
      </c>
      <c r="BE21" s="2">
        <v>1300</v>
      </c>
      <c r="BF21" s="2">
        <v>32</v>
      </c>
      <c r="BG21" s="2">
        <v>39914.595524704797</v>
      </c>
      <c r="BH21" s="2">
        <f t="shared" si="35"/>
        <v>70005</v>
      </c>
      <c r="BI21" s="2">
        <f t="shared" si="36"/>
        <v>7905824.3811680814</v>
      </c>
      <c r="BJ21" s="17">
        <f t="shared" si="37"/>
        <v>0.99553463502040695</v>
      </c>
      <c r="BK21" s="18">
        <f t="shared" si="38"/>
        <v>8314024.3811680814</v>
      </c>
      <c r="BL21" s="18">
        <f t="shared" si="39"/>
        <v>32914.595524705015</v>
      </c>
      <c r="BM21" s="17">
        <f t="shared" si="40"/>
        <v>0.93483322778932376</v>
      </c>
      <c r="BN21" s="20">
        <f t="shared" si="41"/>
        <v>10.278716437488521</v>
      </c>
      <c r="BP21" s="2">
        <v>1300</v>
      </c>
      <c r="BQ21" s="2">
        <v>32</v>
      </c>
      <c r="BR21" s="2">
        <v>39835.064134360095</v>
      </c>
      <c r="BS21" s="2">
        <f t="shared" si="42"/>
        <v>69790</v>
      </c>
      <c r="BT21" s="2">
        <f t="shared" si="43"/>
        <v>7883811.792840641</v>
      </c>
      <c r="BU21" s="17">
        <f t="shared" si="44"/>
        <v>0.9955067398901648</v>
      </c>
      <c r="BV21" s="18">
        <f t="shared" si="45"/>
        <v>8293311.792840641</v>
      </c>
      <c r="BW21" s="18">
        <f t="shared" si="46"/>
        <v>32935.064134360291</v>
      </c>
      <c r="BX21" s="17">
        <f t="shared" si="47"/>
        <v>0.93485857629093005</v>
      </c>
      <c r="BY21" s="20">
        <f t="shared" si="48"/>
        <v>10.273307065542699</v>
      </c>
      <c r="CA21" s="2">
        <v>1300</v>
      </c>
      <c r="CB21" s="2">
        <v>32</v>
      </c>
      <c r="CC21" s="2">
        <v>39575.277613459795</v>
      </c>
      <c r="CD21" s="2">
        <f t="shared" si="49"/>
        <v>70116</v>
      </c>
      <c r="CE21" s="2">
        <f t="shared" si="50"/>
        <v>7837029.8358770134</v>
      </c>
      <c r="CF21" s="17">
        <f t="shared" si="51"/>
        <v>0.99545686864671479</v>
      </c>
      <c r="CG21" s="18">
        <f t="shared" si="52"/>
        <v>8253029.8358770134</v>
      </c>
      <c r="CH21" s="18">
        <f t="shared" si="53"/>
        <v>33175.277613460086</v>
      </c>
      <c r="CI21" s="17">
        <f t="shared" si="54"/>
        <v>0.93409095225061622</v>
      </c>
      <c r="CJ21" s="20">
        <f t="shared" si="55"/>
        <v>10.363675051158063</v>
      </c>
      <c r="CL21" s="2">
        <v>1300</v>
      </c>
      <c r="CM21" s="2">
        <v>32</v>
      </c>
      <c r="CN21" s="2">
        <v>39901.66489755665</v>
      </c>
      <c r="CO21" s="2">
        <f t="shared" si="56"/>
        <v>69991</v>
      </c>
      <c r="CP21" s="2">
        <f t="shared" si="57"/>
        <v>7858269.4435445266</v>
      </c>
      <c r="CQ21" s="17">
        <f t="shared" si="58"/>
        <v>0.99553374582177656</v>
      </c>
      <c r="CR21" s="18">
        <f t="shared" si="59"/>
        <v>8266469.4435445266</v>
      </c>
      <c r="CS21" s="18">
        <f t="shared" si="60"/>
        <v>32901.664897556417</v>
      </c>
      <c r="CT21" s="17">
        <f t="shared" si="61"/>
        <v>0.93543441179550491</v>
      </c>
      <c r="CU21" s="20">
        <f t="shared" si="62"/>
        <v>10.342436006272687</v>
      </c>
      <c r="CW21" s="2">
        <v>1300</v>
      </c>
      <c r="CX21" s="2">
        <v>32</v>
      </c>
      <c r="CY21" s="2">
        <v>39847.700617086266</v>
      </c>
      <c r="CZ21" s="2">
        <f t="shared" si="63"/>
        <v>69477</v>
      </c>
      <c r="DA21" s="2">
        <f t="shared" si="64"/>
        <v>7834268.6411309224</v>
      </c>
      <c r="DB21" s="17">
        <f t="shared" si="65"/>
        <v>0.99542953750931285</v>
      </c>
      <c r="DC21" s="18">
        <f t="shared" si="66"/>
        <v>8248968.6411309224</v>
      </c>
      <c r="DD21" s="18">
        <f t="shared" si="67"/>
        <v>33347.700617086142</v>
      </c>
      <c r="DE21" s="17">
        <f t="shared" si="68"/>
        <v>0.93378930299828267</v>
      </c>
      <c r="DF21" s="20">
        <f t="shared" si="69"/>
        <v>10.271245938216174</v>
      </c>
      <c r="DH21" s="2">
        <v>1300</v>
      </c>
      <c r="DI21" s="2">
        <v>32</v>
      </c>
      <c r="DJ21" s="2">
        <v>39855.01462314056</v>
      </c>
      <c r="DK21" s="2">
        <f t="shared" si="70"/>
        <v>69482</v>
      </c>
      <c r="DL21" s="2">
        <f t="shared" si="71"/>
        <v>7838138.5194919184</v>
      </c>
      <c r="DM21" s="17">
        <f t="shared" si="72"/>
        <v>0.99550117485242706</v>
      </c>
      <c r="DN21" s="18">
        <f t="shared" si="73"/>
        <v>8246338.5194919184</v>
      </c>
      <c r="DO21" s="18">
        <f t="shared" si="74"/>
        <v>32855.014623140916</v>
      </c>
      <c r="DP21" s="17">
        <f t="shared" si="75"/>
        <v>0.93479887056672251</v>
      </c>
      <c r="DQ21" s="20">
        <f t="shared" si="76"/>
        <v>10.285630205528282</v>
      </c>
      <c r="DS21" s="2">
        <v>1300</v>
      </c>
      <c r="DT21" s="2">
        <v>32</v>
      </c>
      <c r="DU21" s="2">
        <v>39978.524223729015</v>
      </c>
      <c r="DV21" s="2">
        <f t="shared" si="77"/>
        <v>69480</v>
      </c>
      <c r="DW21" s="2">
        <f t="shared" si="78"/>
        <v>7825620.0408890899</v>
      </c>
      <c r="DX21" s="17">
        <f t="shared" si="79"/>
        <v>0.99550104593518063</v>
      </c>
      <c r="DY21" s="18">
        <f t="shared" si="80"/>
        <v>8233820.0408890899</v>
      </c>
      <c r="DZ21" s="18">
        <f t="shared" si="81"/>
        <v>32978.524223729037</v>
      </c>
      <c r="EA21" s="17">
        <f t="shared" si="82"/>
        <v>0.93476664788794661</v>
      </c>
      <c r="EB21" s="20">
        <f t="shared" si="83"/>
        <v>10.300617942621511</v>
      </c>
      <c r="ED21" s="2">
        <v>1300</v>
      </c>
      <c r="EE21" s="2">
        <v>32</v>
      </c>
      <c r="EF21" s="2">
        <v>39924.109273030168</v>
      </c>
      <c r="EG21" s="2">
        <f t="shared" si="84"/>
        <v>69098</v>
      </c>
      <c r="EH21" s="2">
        <f t="shared" si="85"/>
        <v>7795845.7975796154</v>
      </c>
      <c r="EI21" s="17">
        <f t="shared" si="86"/>
        <v>0.99549062828658286</v>
      </c>
      <c r="EJ21" s="18">
        <f t="shared" si="87"/>
        <v>8202745.7975796154</v>
      </c>
      <c r="EK21" s="18">
        <f t="shared" si="88"/>
        <v>32824.109273030423</v>
      </c>
      <c r="EL21" s="17">
        <f t="shared" si="89"/>
        <v>0.93438195861089546</v>
      </c>
      <c r="EM21" s="20">
        <f t="shared" si="90"/>
        <v>10.278668149482513</v>
      </c>
    </row>
    <row r="22" spans="1:143">
      <c r="A22" s="36">
        <v>15</v>
      </c>
      <c r="B22" s="16">
        <f t="shared" si="1"/>
        <v>1400</v>
      </c>
      <c r="C22" s="2">
        <f t="shared" si="2"/>
        <v>481</v>
      </c>
      <c r="D22" s="2">
        <f t="shared" si="2"/>
        <v>645320.68157642416</v>
      </c>
      <c r="E22" s="2">
        <f t="shared" si="3"/>
        <v>838666</v>
      </c>
      <c r="F22" s="2">
        <f t="shared" si="3"/>
        <v>95156714.917445913</v>
      </c>
      <c r="G22" s="17">
        <f t="shared" si="4"/>
        <v>0.9960853340174497</v>
      </c>
      <c r="H22" s="18">
        <f t="shared" si="0"/>
        <v>99771114.917445913</v>
      </c>
      <c r="I22" s="18">
        <f t="shared" si="5"/>
        <v>349620.6815764308</v>
      </c>
      <c r="J22" s="17">
        <f t="shared" si="91"/>
        <v>0.93811401358315893</v>
      </c>
      <c r="K22" s="20">
        <f t="shared" si="6"/>
        <v>11.083357066434324</v>
      </c>
      <c r="M22" s="2">
        <v>1400</v>
      </c>
      <c r="N22" s="2">
        <v>41</v>
      </c>
      <c r="O22" s="2">
        <v>55062.742436368957</v>
      </c>
      <c r="P22" s="2">
        <f t="shared" si="7"/>
        <v>70277</v>
      </c>
      <c r="Q22" s="2">
        <f t="shared" si="8"/>
        <v>7995180.2265288746</v>
      </c>
      <c r="R22" s="17">
        <f t="shared" si="9"/>
        <v>0.99613040396881647</v>
      </c>
      <c r="S22" s="18">
        <f t="shared" si="10"/>
        <v>8377380.2265288746</v>
      </c>
      <c r="T22" s="18">
        <f t="shared" si="11"/>
        <v>29062.74243636895</v>
      </c>
      <c r="U22" s="17">
        <f t="shared" si="12"/>
        <v>0.93853709428669763</v>
      </c>
      <c r="V22" s="20">
        <f t="shared" si="13"/>
        <v>11.065429322300991</v>
      </c>
      <c r="X22" s="2">
        <v>1400</v>
      </c>
      <c r="Y22" s="2">
        <v>41</v>
      </c>
      <c r="Z22" s="2">
        <v>55014.574633644785</v>
      </c>
      <c r="AA22" s="2">
        <f t="shared" si="14"/>
        <v>70283</v>
      </c>
      <c r="AB22" s="2">
        <f t="shared" si="15"/>
        <v>7991455.8418003842</v>
      </c>
      <c r="AC22" s="17">
        <f t="shared" si="16"/>
        <v>0.99611661493544224</v>
      </c>
      <c r="AD22" s="18">
        <f t="shared" si="17"/>
        <v>8375055.8418003842</v>
      </c>
      <c r="AE22" s="18">
        <f t="shared" si="18"/>
        <v>29114.574633644894</v>
      </c>
      <c r="AF22" s="17">
        <f t="shared" si="19"/>
        <v>0.93809508062863778</v>
      </c>
      <c r="AG22" s="20">
        <f t="shared" si="20"/>
        <v>11.064385264511928</v>
      </c>
      <c r="AI22" s="2">
        <v>1400</v>
      </c>
      <c r="AJ22" s="2">
        <v>41</v>
      </c>
      <c r="AK22" s="2">
        <v>55014.574633644785</v>
      </c>
      <c r="AL22" s="2">
        <f t="shared" si="21"/>
        <v>70283</v>
      </c>
      <c r="AM22" s="2">
        <f t="shared" si="22"/>
        <v>7991455.8418003842</v>
      </c>
      <c r="AN22" s="17">
        <f t="shared" si="23"/>
        <v>0.99611661493544224</v>
      </c>
      <c r="AO22" s="18">
        <f t="shared" si="24"/>
        <v>8375055.8418003842</v>
      </c>
      <c r="AP22" s="18">
        <f t="shared" si="25"/>
        <v>29114.574633644894</v>
      </c>
      <c r="AQ22" s="17">
        <f t="shared" si="26"/>
        <v>0.93809508062863778</v>
      </c>
      <c r="AR22" s="20">
        <f t="shared" si="27"/>
        <v>11.064385264511928</v>
      </c>
      <c r="AT22" s="2">
        <v>1400</v>
      </c>
      <c r="AU22" s="2">
        <v>38</v>
      </c>
      <c r="AV22" s="2">
        <v>51086.480640006645</v>
      </c>
      <c r="AW22" s="2">
        <f t="shared" si="28"/>
        <v>70064</v>
      </c>
      <c r="AX22" s="2">
        <f t="shared" si="29"/>
        <v>7970672.2455617012</v>
      </c>
      <c r="AY22" s="17">
        <f t="shared" si="30"/>
        <v>0.99613284804367608</v>
      </c>
      <c r="AZ22" s="18">
        <f t="shared" si="31"/>
        <v>8351472.2455617012</v>
      </c>
      <c r="BA22" s="18">
        <f t="shared" si="32"/>
        <v>28886.480640006252</v>
      </c>
      <c r="BB22" s="17">
        <f t="shared" si="33"/>
        <v>0.93924971850662708</v>
      </c>
      <c r="BC22" s="20">
        <f t="shared" si="34"/>
        <v>11.074489953599123</v>
      </c>
      <c r="BE22" s="2">
        <v>1400</v>
      </c>
      <c r="BF22" s="2">
        <v>40</v>
      </c>
      <c r="BG22" s="2">
        <v>53724.357445455993</v>
      </c>
      <c r="BH22" s="2">
        <f t="shared" si="35"/>
        <v>70045</v>
      </c>
      <c r="BI22" s="2">
        <f t="shared" si="36"/>
        <v>7959548.7386135375</v>
      </c>
      <c r="BJ22" s="17">
        <f t="shared" si="37"/>
        <v>0.99610347132353982</v>
      </c>
      <c r="BK22" s="18">
        <f t="shared" si="38"/>
        <v>8343148.7386135375</v>
      </c>
      <c r="BL22" s="18">
        <f t="shared" si="39"/>
        <v>29124.357445456088</v>
      </c>
      <c r="BM22" s="17">
        <f t="shared" si="40"/>
        <v>0.93810798569593945</v>
      </c>
      <c r="BN22" s="20">
        <f t="shared" si="41"/>
        <v>11.069386932679947</v>
      </c>
      <c r="BP22" s="2">
        <v>1400</v>
      </c>
      <c r="BQ22" s="2">
        <v>40</v>
      </c>
      <c r="BR22" s="2">
        <v>53617.309565179516</v>
      </c>
      <c r="BS22" s="2">
        <f t="shared" si="42"/>
        <v>69830</v>
      </c>
      <c r="BT22" s="2">
        <f t="shared" si="43"/>
        <v>7937429.10240582</v>
      </c>
      <c r="BU22" s="17">
        <f t="shared" si="44"/>
        <v>0.99607731260252474</v>
      </c>
      <c r="BV22" s="18">
        <f t="shared" si="45"/>
        <v>8322429.10240582</v>
      </c>
      <c r="BW22" s="18">
        <f t="shared" si="46"/>
        <v>29117.30956517905</v>
      </c>
      <c r="BX22" s="17">
        <f t="shared" si="47"/>
        <v>0.93814080747257023</v>
      </c>
      <c r="BY22" s="20">
        <f t="shared" si="48"/>
        <v>11.06356145519983</v>
      </c>
      <c r="CA22" s="2">
        <v>1400</v>
      </c>
      <c r="CB22" s="2">
        <v>40</v>
      </c>
      <c r="CC22" s="2">
        <v>53267.641386787967</v>
      </c>
      <c r="CD22" s="2">
        <f t="shared" si="49"/>
        <v>70156</v>
      </c>
      <c r="CE22" s="2">
        <f t="shared" si="50"/>
        <v>7890297.4772638017</v>
      </c>
      <c r="CF22" s="17">
        <f t="shared" si="51"/>
        <v>0.99602476006587537</v>
      </c>
      <c r="CG22" s="18">
        <f t="shared" si="52"/>
        <v>8282297.4772638017</v>
      </c>
      <c r="CH22" s="18">
        <f t="shared" si="53"/>
        <v>29267.641386788338</v>
      </c>
      <c r="CI22" s="17">
        <f t="shared" si="54"/>
        <v>0.93740351013018064</v>
      </c>
      <c r="CJ22" s="20">
        <f t="shared" si="55"/>
        <v>11.160880824324067</v>
      </c>
      <c r="CL22" s="2">
        <v>1400</v>
      </c>
      <c r="CM22" s="2">
        <v>40</v>
      </c>
      <c r="CN22" s="2">
        <v>53706.953044239628</v>
      </c>
      <c r="CO22" s="2">
        <f t="shared" si="56"/>
        <v>70031</v>
      </c>
      <c r="CP22" s="2">
        <f t="shared" si="57"/>
        <v>7911976.396588766</v>
      </c>
      <c r="CQ22" s="17">
        <f t="shared" si="58"/>
        <v>0.99610269539862029</v>
      </c>
      <c r="CR22" s="18">
        <f t="shared" si="59"/>
        <v>8295576.396588766</v>
      </c>
      <c r="CS22" s="18">
        <f t="shared" si="60"/>
        <v>29106.953044239432</v>
      </c>
      <c r="CT22" s="17">
        <f t="shared" si="61"/>
        <v>0.9387281571708489</v>
      </c>
      <c r="CU22" s="20">
        <f t="shared" si="62"/>
        <v>11.138008006755202</v>
      </c>
      <c r="CW22" s="2">
        <v>1400</v>
      </c>
      <c r="CX22" s="2">
        <v>40</v>
      </c>
      <c r="CY22" s="2">
        <v>53634.318053074974</v>
      </c>
      <c r="CZ22" s="2">
        <f t="shared" si="63"/>
        <v>69517</v>
      </c>
      <c r="DA22" s="2">
        <f t="shared" si="64"/>
        <v>7887902.9591839975</v>
      </c>
      <c r="DB22" s="17">
        <f t="shared" si="65"/>
        <v>0.99600263625422658</v>
      </c>
      <c r="DC22" s="18">
        <f t="shared" si="66"/>
        <v>8278502.9591839975</v>
      </c>
      <c r="DD22" s="18">
        <f t="shared" si="67"/>
        <v>29534.318053075112</v>
      </c>
      <c r="DE22" s="17">
        <f t="shared" si="68"/>
        <v>0.93713260947320332</v>
      </c>
      <c r="DF22" s="20">
        <f t="shared" si="69"/>
        <v>11.061341779617418</v>
      </c>
      <c r="DH22" s="2">
        <v>1400</v>
      </c>
      <c r="DI22" s="2">
        <v>40</v>
      </c>
      <c r="DJ22" s="2">
        <v>53644.162579130003</v>
      </c>
      <c r="DK22" s="2">
        <f t="shared" si="70"/>
        <v>69522</v>
      </c>
      <c r="DL22" s="2">
        <f t="shared" si="71"/>
        <v>7891782.6820710488</v>
      </c>
      <c r="DM22" s="17">
        <f t="shared" si="72"/>
        <v>0.9960742735973408</v>
      </c>
      <c r="DN22" s="18">
        <f t="shared" si="73"/>
        <v>8275382.6820710488</v>
      </c>
      <c r="DO22" s="18">
        <f t="shared" si="74"/>
        <v>29044.162579130381</v>
      </c>
      <c r="DP22" s="17">
        <f t="shared" si="75"/>
        <v>0.93809129547886394</v>
      </c>
      <c r="DQ22" s="20">
        <f t="shared" si="76"/>
        <v>11.076832529030458</v>
      </c>
      <c r="DS22" s="2">
        <v>1400</v>
      </c>
      <c r="DT22" s="2">
        <v>40</v>
      </c>
      <c r="DU22" s="2">
        <v>53810.404372206744</v>
      </c>
      <c r="DV22" s="2">
        <f t="shared" si="77"/>
        <v>69520</v>
      </c>
      <c r="DW22" s="2">
        <f t="shared" si="78"/>
        <v>7879430.4452612968</v>
      </c>
      <c r="DX22" s="17">
        <f t="shared" si="79"/>
        <v>0.99607416110267355</v>
      </c>
      <c r="DY22" s="18">
        <f t="shared" si="80"/>
        <v>8263030.4452612968</v>
      </c>
      <c r="DZ22" s="18">
        <f t="shared" si="81"/>
        <v>29210.404372206889</v>
      </c>
      <c r="EA22" s="17">
        <f t="shared" si="82"/>
        <v>0.9380828378997349</v>
      </c>
      <c r="EB22" s="20">
        <f t="shared" si="83"/>
        <v>11.092973168977013</v>
      </c>
      <c r="ED22" s="2">
        <v>1400</v>
      </c>
      <c r="EE22" s="2">
        <v>40</v>
      </c>
      <c r="EF22" s="2">
        <v>53737.162786684166</v>
      </c>
      <c r="EG22" s="2">
        <f t="shared" si="84"/>
        <v>69138</v>
      </c>
      <c r="EH22" s="2">
        <f t="shared" si="85"/>
        <v>7849582.9603662994</v>
      </c>
      <c r="EI22" s="17">
        <f t="shared" si="86"/>
        <v>0.99606690582184376</v>
      </c>
      <c r="EJ22" s="18">
        <f t="shared" si="87"/>
        <v>8231782.9603662994</v>
      </c>
      <c r="EK22" s="18">
        <f t="shared" si="88"/>
        <v>29037.162786683999</v>
      </c>
      <c r="EL22" s="17">
        <f t="shared" si="89"/>
        <v>0.93768960725766093</v>
      </c>
      <c r="EM22" s="20">
        <f t="shared" si="90"/>
        <v>11.069334930211937</v>
      </c>
    </row>
    <row r="23" spans="1:143">
      <c r="A23" s="36">
        <v>16</v>
      </c>
      <c r="B23" s="16">
        <f t="shared" si="1"/>
        <v>1500</v>
      </c>
      <c r="C23" s="2">
        <f t="shared" si="2"/>
        <v>239</v>
      </c>
      <c r="D23" s="2">
        <f t="shared" si="2"/>
        <v>345088.31169303536</v>
      </c>
      <c r="E23" s="2">
        <f t="shared" si="3"/>
        <v>838905</v>
      </c>
      <c r="F23" s="2">
        <f t="shared" si="3"/>
        <v>95501803.229138955</v>
      </c>
      <c r="G23" s="17">
        <f t="shared" si="4"/>
        <v>0.99636919480926689</v>
      </c>
      <c r="H23" s="18">
        <f t="shared" si="0"/>
        <v>100087303.22913896</v>
      </c>
      <c r="I23" s="18">
        <f t="shared" si="5"/>
        <v>316188.31169304252</v>
      </c>
      <c r="J23" s="17">
        <f t="shared" si="91"/>
        <v>0.94108702522461329</v>
      </c>
      <c r="K23" s="20">
        <f t="shared" si="6"/>
        <v>11.875025428322491</v>
      </c>
      <c r="M23" s="2">
        <v>1500</v>
      </c>
      <c r="N23" s="2">
        <v>19</v>
      </c>
      <c r="O23" s="2">
        <v>27573.506465466617</v>
      </c>
      <c r="P23" s="2">
        <f t="shared" si="7"/>
        <v>70296</v>
      </c>
      <c r="Q23" s="2">
        <f t="shared" si="8"/>
        <v>8022753.7329943413</v>
      </c>
      <c r="R23" s="17">
        <f t="shared" si="9"/>
        <v>0.99639971651311132</v>
      </c>
      <c r="S23" s="18">
        <f t="shared" si="10"/>
        <v>8403753.7329943404</v>
      </c>
      <c r="T23" s="18">
        <f t="shared" si="11"/>
        <v>26373.506465465762</v>
      </c>
      <c r="U23" s="17">
        <f t="shared" si="12"/>
        <v>0.94149177862176758</v>
      </c>
      <c r="V23" s="20">
        <f t="shared" si="13"/>
        <v>11.855817131036776</v>
      </c>
      <c r="X23" s="2">
        <v>1500</v>
      </c>
      <c r="Y23" s="2">
        <v>19</v>
      </c>
      <c r="Z23" s="2">
        <v>27549.385705019984</v>
      </c>
      <c r="AA23" s="2">
        <f t="shared" si="14"/>
        <v>70302</v>
      </c>
      <c r="AB23" s="2">
        <f t="shared" si="15"/>
        <v>8019005.2275054045</v>
      </c>
      <c r="AC23" s="17">
        <f t="shared" si="16"/>
        <v>0.9963859007610868</v>
      </c>
      <c r="AD23" s="18">
        <f t="shared" si="17"/>
        <v>8401505.2275054045</v>
      </c>
      <c r="AE23" s="18">
        <f t="shared" si="18"/>
        <v>26449.385705020279</v>
      </c>
      <c r="AF23" s="17">
        <f t="shared" si="19"/>
        <v>0.94105769235137882</v>
      </c>
      <c r="AG23" s="20">
        <f t="shared" si="20"/>
        <v>11.854698497691352</v>
      </c>
      <c r="AI23" s="2">
        <v>1500</v>
      </c>
      <c r="AJ23" s="2">
        <v>19</v>
      </c>
      <c r="AK23" s="2">
        <v>27549.385705019984</v>
      </c>
      <c r="AL23" s="2">
        <f t="shared" si="21"/>
        <v>70302</v>
      </c>
      <c r="AM23" s="2">
        <f t="shared" si="22"/>
        <v>8019005.2275054045</v>
      </c>
      <c r="AN23" s="17">
        <f t="shared" si="23"/>
        <v>0.9963859007610868</v>
      </c>
      <c r="AO23" s="18">
        <f t="shared" si="24"/>
        <v>8401505.2275054045</v>
      </c>
      <c r="AP23" s="18">
        <f t="shared" si="25"/>
        <v>26449.385705020279</v>
      </c>
      <c r="AQ23" s="17">
        <f t="shared" si="26"/>
        <v>0.94105769235137882</v>
      </c>
      <c r="AR23" s="20">
        <f t="shared" si="27"/>
        <v>11.854698497691352</v>
      </c>
      <c r="AT23" s="2">
        <v>1500</v>
      </c>
      <c r="AU23" s="2">
        <v>20</v>
      </c>
      <c r="AV23" s="2">
        <v>27584.612007201733</v>
      </c>
      <c r="AW23" s="2">
        <f t="shared" si="28"/>
        <v>70084</v>
      </c>
      <c r="AX23" s="2">
        <f t="shared" si="29"/>
        <v>7998256.8575689029</v>
      </c>
      <c r="AY23" s="17">
        <f t="shared" si="30"/>
        <v>0.99641719745222934</v>
      </c>
      <c r="AZ23" s="18">
        <f t="shared" si="31"/>
        <v>8376256.8575689029</v>
      </c>
      <c r="BA23" s="18">
        <f t="shared" si="32"/>
        <v>24784.612007201649</v>
      </c>
      <c r="BB23" s="17">
        <f t="shared" si="33"/>
        <v>0.94203712402826212</v>
      </c>
      <c r="BC23" s="20">
        <f t="shared" si="34"/>
        <v>11.865524950284774</v>
      </c>
      <c r="BE23" s="2">
        <v>1500</v>
      </c>
      <c r="BF23" s="2">
        <v>21</v>
      </c>
      <c r="BG23" s="2">
        <v>30545.584386489048</v>
      </c>
      <c r="BH23" s="2">
        <f t="shared" si="35"/>
        <v>70066</v>
      </c>
      <c r="BI23" s="2">
        <f t="shared" si="36"/>
        <v>7990094.3230000269</v>
      </c>
      <c r="BJ23" s="17">
        <f t="shared" si="37"/>
        <v>0.99640211038268467</v>
      </c>
      <c r="BK23" s="18">
        <f t="shared" si="38"/>
        <v>8369594.3230000269</v>
      </c>
      <c r="BL23" s="18">
        <f t="shared" si="39"/>
        <v>26445.584386489354</v>
      </c>
      <c r="BM23" s="17">
        <f t="shared" si="40"/>
        <v>0.94108154096585117</v>
      </c>
      <c r="BN23" s="20">
        <f t="shared" si="41"/>
        <v>11.860057427871372</v>
      </c>
      <c r="BP23" s="2">
        <v>1500</v>
      </c>
      <c r="BQ23" s="2">
        <v>19</v>
      </c>
      <c r="BR23" s="2">
        <v>27515.436599554854</v>
      </c>
      <c r="BS23" s="2">
        <f t="shared" si="42"/>
        <v>69849</v>
      </c>
      <c r="BT23" s="2">
        <f t="shared" si="43"/>
        <v>7964944.5390053745</v>
      </c>
      <c r="BU23" s="17">
        <f t="shared" si="44"/>
        <v>0.99634833464089578</v>
      </c>
      <c r="BV23" s="18">
        <f t="shared" si="45"/>
        <v>8348944.5390053745</v>
      </c>
      <c r="BW23" s="18">
        <f t="shared" si="46"/>
        <v>26515.436599554494</v>
      </c>
      <c r="BX23" s="17">
        <f t="shared" si="47"/>
        <v>0.9411297440914238</v>
      </c>
      <c r="BY23" s="20">
        <f t="shared" si="48"/>
        <v>11.85381584485696</v>
      </c>
      <c r="CA23" s="2">
        <v>1500</v>
      </c>
      <c r="CB23" s="2">
        <v>19</v>
      </c>
      <c r="CC23" s="2">
        <v>27335.993194590297</v>
      </c>
      <c r="CD23" s="2">
        <f t="shared" si="49"/>
        <v>70175</v>
      </c>
      <c r="CE23" s="2">
        <f t="shared" si="50"/>
        <v>7917633.4704583921</v>
      </c>
      <c r="CF23" s="17">
        <f t="shared" si="51"/>
        <v>0.99629450848997669</v>
      </c>
      <c r="CG23" s="18">
        <f t="shared" si="52"/>
        <v>8309133.4704583921</v>
      </c>
      <c r="CH23" s="18">
        <f t="shared" si="53"/>
        <v>26835.993194590323</v>
      </c>
      <c r="CI23" s="17">
        <f t="shared" si="54"/>
        <v>0.94044085022663293</v>
      </c>
      <c r="CJ23" s="20">
        <f t="shared" si="55"/>
        <v>11.958086597490073</v>
      </c>
      <c r="CL23" s="2">
        <v>1500</v>
      </c>
      <c r="CM23" s="2">
        <v>20</v>
      </c>
      <c r="CN23" s="2">
        <v>29015.472690075687</v>
      </c>
      <c r="CO23" s="2">
        <f t="shared" si="56"/>
        <v>70051</v>
      </c>
      <c r="CP23" s="2">
        <f t="shared" si="57"/>
        <v>7940991.8692788417</v>
      </c>
      <c r="CQ23" s="17">
        <f t="shared" si="58"/>
        <v>0.99638717018704215</v>
      </c>
      <c r="CR23" s="18">
        <f t="shared" si="59"/>
        <v>8321991.8692788417</v>
      </c>
      <c r="CS23" s="18">
        <f t="shared" si="60"/>
        <v>26415.472690075636</v>
      </c>
      <c r="CT23" s="17">
        <f t="shared" si="61"/>
        <v>0.94171733439177696</v>
      </c>
      <c r="CU23" s="20">
        <f t="shared" si="62"/>
        <v>11.933580007237715</v>
      </c>
      <c r="CW23" s="2">
        <v>1500</v>
      </c>
      <c r="CX23" s="2">
        <v>20</v>
      </c>
      <c r="CY23" s="2">
        <v>28976.231242124883</v>
      </c>
      <c r="CZ23" s="2">
        <f t="shared" si="63"/>
        <v>69537</v>
      </c>
      <c r="DA23" s="2">
        <f t="shared" si="64"/>
        <v>7916879.1904261224</v>
      </c>
      <c r="DB23" s="17">
        <f t="shared" si="65"/>
        <v>0.99628918562668345</v>
      </c>
      <c r="DC23" s="18">
        <f t="shared" si="66"/>
        <v>8305379.1904261224</v>
      </c>
      <c r="DD23" s="18">
        <f t="shared" si="67"/>
        <v>26876.231242124923</v>
      </c>
      <c r="DE23" s="17">
        <f t="shared" si="68"/>
        <v>0.94017501857070762</v>
      </c>
      <c r="DF23" s="20">
        <f t="shared" si="69"/>
        <v>11.851437621018661</v>
      </c>
      <c r="DH23" s="2">
        <v>1500</v>
      </c>
      <c r="DI23" s="2">
        <v>21</v>
      </c>
      <c r="DJ23" s="2">
        <v>30431.879301723493</v>
      </c>
      <c r="DK23" s="2">
        <f t="shared" si="70"/>
        <v>69543</v>
      </c>
      <c r="DL23" s="2">
        <f t="shared" si="71"/>
        <v>7922214.5613727719</v>
      </c>
      <c r="DM23" s="17">
        <f t="shared" si="72"/>
        <v>0.99637515043842051</v>
      </c>
      <c r="DN23" s="18">
        <f t="shared" si="73"/>
        <v>8301714.5613727719</v>
      </c>
      <c r="DO23" s="18">
        <f t="shared" si="74"/>
        <v>26331.879301723093</v>
      </c>
      <c r="DP23" s="17">
        <f t="shared" si="75"/>
        <v>0.94107625795317518</v>
      </c>
      <c r="DQ23" s="20">
        <f t="shared" si="76"/>
        <v>11.868034852532633</v>
      </c>
      <c r="DS23" s="2">
        <v>1500</v>
      </c>
      <c r="DT23" s="2">
        <v>21</v>
      </c>
      <c r="DU23" s="2">
        <v>30526.186863601284</v>
      </c>
      <c r="DV23" s="2">
        <f t="shared" si="77"/>
        <v>69541</v>
      </c>
      <c r="DW23" s="2">
        <f t="shared" si="78"/>
        <v>7909956.632124898</v>
      </c>
      <c r="DX23" s="17">
        <f t="shared" si="79"/>
        <v>0.99637504656560738</v>
      </c>
      <c r="DY23" s="18">
        <f t="shared" si="80"/>
        <v>8289456.632124898</v>
      </c>
      <c r="DZ23" s="18">
        <f t="shared" si="81"/>
        <v>26426.186863601208</v>
      </c>
      <c r="EA23" s="17">
        <f t="shared" si="82"/>
        <v>0.94108294210267807</v>
      </c>
      <c r="EB23" s="20">
        <f t="shared" si="83"/>
        <v>11.885328395332513</v>
      </c>
      <c r="ED23" s="2">
        <v>1500</v>
      </c>
      <c r="EE23" s="2">
        <v>21</v>
      </c>
      <c r="EF23" s="2">
        <v>30484.637532167464</v>
      </c>
      <c r="EG23" s="2">
        <f t="shared" si="84"/>
        <v>69159</v>
      </c>
      <c r="EH23" s="2">
        <f t="shared" si="85"/>
        <v>7880067.5978984665</v>
      </c>
      <c r="EI23" s="17">
        <f t="shared" si="86"/>
        <v>0.99636945152785583</v>
      </c>
      <c r="EJ23" s="18">
        <f t="shared" si="87"/>
        <v>8258067.5978984665</v>
      </c>
      <c r="EK23" s="18">
        <f t="shared" si="88"/>
        <v>26284.637532167137</v>
      </c>
      <c r="EL23" s="17">
        <f t="shared" si="89"/>
        <v>0.94068371334173961</v>
      </c>
      <c r="EM23" s="20">
        <f t="shared" si="90"/>
        <v>11.860001710941361</v>
      </c>
    </row>
    <row r="24" spans="1:143">
      <c r="A24" s="36">
        <v>17</v>
      </c>
      <c r="B24" s="16">
        <f t="shared" si="1"/>
        <v>1600</v>
      </c>
      <c r="C24" s="2">
        <f t="shared" si="2"/>
        <v>177</v>
      </c>
      <c r="D24" s="2">
        <f t="shared" si="2"/>
        <v>275164.03087061457</v>
      </c>
      <c r="E24" s="2">
        <f t="shared" si="3"/>
        <v>839082</v>
      </c>
      <c r="F24" s="2">
        <f t="shared" si="3"/>
        <v>95776967.260009572</v>
      </c>
      <c r="G24" s="17">
        <f t="shared" si="4"/>
        <v>0.9965794180734997</v>
      </c>
      <c r="H24" s="18">
        <f t="shared" si="0"/>
        <v>100384967.26000957</v>
      </c>
      <c r="I24" s="18">
        <f t="shared" si="5"/>
        <v>297664.03087061644</v>
      </c>
      <c r="J24" s="17">
        <f t="shared" si="91"/>
        <v>0.94388585932534907</v>
      </c>
      <c r="K24" s="20">
        <f t="shared" si="6"/>
        <v>12.666693790210656</v>
      </c>
      <c r="M24" s="2">
        <v>1600</v>
      </c>
      <c r="N24" s="2">
        <v>14</v>
      </c>
      <c r="O24" s="2">
        <v>21818.032330761067</v>
      </c>
      <c r="P24" s="2">
        <f t="shared" si="7"/>
        <v>70310</v>
      </c>
      <c r="Q24" s="2">
        <f t="shared" si="8"/>
        <v>8044571.765325102</v>
      </c>
      <c r="R24" s="17">
        <f t="shared" si="9"/>
        <v>0.99659815733522328</v>
      </c>
      <c r="S24" s="18">
        <f t="shared" si="10"/>
        <v>8428571.765325103</v>
      </c>
      <c r="T24" s="18">
        <f t="shared" si="11"/>
        <v>24818.032330762595</v>
      </c>
      <c r="U24" s="17">
        <f t="shared" si="12"/>
        <v>0.94427219962687681</v>
      </c>
      <c r="V24" s="20">
        <f t="shared" si="13"/>
        <v>12.646204939772561</v>
      </c>
      <c r="X24" s="2">
        <v>1600</v>
      </c>
      <c r="Y24" s="2">
        <v>14</v>
      </c>
      <c r="Z24" s="2">
        <v>21798.946345744029</v>
      </c>
      <c r="AA24" s="2">
        <f t="shared" si="14"/>
        <v>70316</v>
      </c>
      <c r="AB24" s="2">
        <f t="shared" si="15"/>
        <v>8040804.1738511482</v>
      </c>
      <c r="AC24" s="17">
        <f t="shared" si="16"/>
        <v>0.99658432189577217</v>
      </c>
      <c r="AD24" s="18">
        <f t="shared" si="17"/>
        <v>8426404.1738511473</v>
      </c>
      <c r="AE24" s="18">
        <f t="shared" si="18"/>
        <v>24898.946345742792</v>
      </c>
      <c r="AF24" s="17">
        <f t="shared" si="19"/>
        <v>0.94384663842182759</v>
      </c>
      <c r="AG24" s="20">
        <f t="shared" si="20"/>
        <v>12.645011730870776</v>
      </c>
      <c r="AI24" s="2">
        <v>1600</v>
      </c>
      <c r="AJ24" s="2">
        <v>14</v>
      </c>
      <c r="AK24" s="2">
        <v>21798.946345744029</v>
      </c>
      <c r="AL24" s="2">
        <f t="shared" si="21"/>
        <v>70316</v>
      </c>
      <c r="AM24" s="2">
        <f t="shared" si="22"/>
        <v>8040804.1738511482</v>
      </c>
      <c r="AN24" s="17">
        <f t="shared" si="23"/>
        <v>0.99658432189577217</v>
      </c>
      <c r="AO24" s="18">
        <f t="shared" si="24"/>
        <v>8426404.1738511473</v>
      </c>
      <c r="AP24" s="18">
        <f t="shared" si="25"/>
        <v>24898.946345742792</v>
      </c>
      <c r="AQ24" s="17">
        <f t="shared" si="26"/>
        <v>0.94384663842182759</v>
      </c>
      <c r="AR24" s="20">
        <f t="shared" si="27"/>
        <v>12.645011730870776</v>
      </c>
      <c r="AT24" s="2">
        <v>1600</v>
      </c>
      <c r="AU24" s="2">
        <v>14</v>
      </c>
      <c r="AV24" s="2">
        <v>21826.819790162754</v>
      </c>
      <c r="AW24" s="2">
        <f t="shared" si="28"/>
        <v>70098</v>
      </c>
      <c r="AX24" s="2">
        <f t="shared" si="29"/>
        <v>8020083.677359066</v>
      </c>
      <c r="AY24" s="17">
        <f t="shared" si="30"/>
        <v>0.99661624203821653</v>
      </c>
      <c r="AZ24" s="18">
        <f t="shared" si="31"/>
        <v>8400883.6773590669</v>
      </c>
      <c r="BA24" s="18">
        <f t="shared" si="32"/>
        <v>24626.819790164009</v>
      </c>
      <c r="BB24" s="17">
        <f t="shared" si="33"/>
        <v>0.94480678342189983</v>
      </c>
      <c r="BC24" s="20">
        <f t="shared" si="34"/>
        <v>12.656559946970427</v>
      </c>
      <c r="BE24" s="2">
        <v>1600</v>
      </c>
      <c r="BF24" s="2">
        <v>14</v>
      </c>
      <c r="BG24" s="2">
        <v>21815.551845173028</v>
      </c>
      <c r="BH24" s="2">
        <f t="shared" si="35"/>
        <v>70080</v>
      </c>
      <c r="BI24" s="2">
        <f t="shared" si="36"/>
        <v>8011909.8748452002</v>
      </c>
      <c r="BJ24" s="17">
        <f t="shared" si="37"/>
        <v>0.99660120308878108</v>
      </c>
      <c r="BK24" s="18">
        <f t="shared" si="38"/>
        <v>8394309.8748451993</v>
      </c>
      <c r="BL24" s="18">
        <f t="shared" si="39"/>
        <v>24715.55184517242</v>
      </c>
      <c r="BM24" s="17">
        <f t="shared" si="40"/>
        <v>0.9438605704765598</v>
      </c>
      <c r="BN24" s="20">
        <f t="shared" si="41"/>
        <v>12.650727923062796</v>
      </c>
      <c r="BP24" s="2">
        <v>1600</v>
      </c>
      <c r="BQ24" s="2">
        <v>17</v>
      </c>
      <c r="BR24" s="2">
        <v>26325.119913476239</v>
      </c>
      <c r="BS24" s="2">
        <f t="shared" si="42"/>
        <v>69866</v>
      </c>
      <c r="BT24" s="2">
        <f t="shared" si="43"/>
        <v>7991269.6589188511</v>
      </c>
      <c r="BU24" s="17">
        <f t="shared" si="44"/>
        <v>0.99659082804364885</v>
      </c>
      <c r="BV24" s="18">
        <f t="shared" si="45"/>
        <v>8373669.6589188511</v>
      </c>
      <c r="BW24" s="18">
        <f t="shared" si="46"/>
        <v>24725.119913476519</v>
      </c>
      <c r="BX24" s="17">
        <f t="shared" si="47"/>
        <v>0.94391686834025401</v>
      </c>
      <c r="BY24" s="20">
        <f t="shared" si="48"/>
        <v>12.644070234514091</v>
      </c>
      <c r="CA24" s="2">
        <v>1600</v>
      </c>
      <c r="CB24" s="2">
        <v>15</v>
      </c>
      <c r="CC24" s="2">
        <v>23137.87686661629</v>
      </c>
      <c r="CD24" s="2">
        <f t="shared" si="49"/>
        <v>70190</v>
      </c>
      <c r="CE24" s="2">
        <f t="shared" si="50"/>
        <v>7940771.3473250084</v>
      </c>
      <c r="CF24" s="17">
        <f t="shared" si="51"/>
        <v>0.99650746777216193</v>
      </c>
      <c r="CG24" s="18">
        <f t="shared" si="52"/>
        <v>8334371.3473250084</v>
      </c>
      <c r="CH24" s="18">
        <f t="shared" si="53"/>
        <v>25237.876866616309</v>
      </c>
      <c r="CI24" s="17">
        <f t="shared" si="54"/>
        <v>0.94329731299290576</v>
      </c>
      <c r="CJ24" s="20">
        <f t="shared" si="55"/>
        <v>12.755292370656077</v>
      </c>
      <c r="CL24" s="2">
        <v>1600</v>
      </c>
      <c r="CM24" s="2">
        <v>15</v>
      </c>
      <c r="CN24" s="2">
        <v>23328.700765920883</v>
      </c>
      <c r="CO24" s="2">
        <f t="shared" si="56"/>
        <v>70066</v>
      </c>
      <c r="CP24" s="2">
        <f t="shared" si="57"/>
        <v>7964320.5700447625</v>
      </c>
      <c r="CQ24" s="17">
        <f t="shared" si="58"/>
        <v>0.9966005262783586</v>
      </c>
      <c r="CR24" s="18">
        <f t="shared" si="59"/>
        <v>8346720.5700447625</v>
      </c>
      <c r="CS24" s="18">
        <f t="shared" si="60"/>
        <v>24728.700765920803</v>
      </c>
      <c r="CT24" s="17">
        <f t="shared" si="61"/>
        <v>0.94451563635290026</v>
      </c>
      <c r="CU24" s="20">
        <f t="shared" si="62"/>
        <v>12.729152007720231</v>
      </c>
      <c r="CW24" s="2">
        <v>1600</v>
      </c>
      <c r="CX24" s="2">
        <v>15</v>
      </c>
      <c r="CY24" s="2">
        <v>23297.150289158224</v>
      </c>
      <c r="CZ24" s="2">
        <f t="shared" si="63"/>
        <v>69552</v>
      </c>
      <c r="DA24" s="2">
        <f t="shared" si="64"/>
        <v>7940176.3407152807</v>
      </c>
      <c r="DB24" s="17">
        <f t="shared" si="65"/>
        <v>0.9965040976560261</v>
      </c>
      <c r="DC24" s="18">
        <f t="shared" si="66"/>
        <v>8330576.3407152807</v>
      </c>
      <c r="DD24" s="18">
        <f t="shared" si="67"/>
        <v>25197.150289158337</v>
      </c>
      <c r="DE24" s="17">
        <f t="shared" si="68"/>
        <v>0.9430273544722817</v>
      </c>
      <c r="DF24" s="20">
        <f t="shared" si="69"/>
        <v>12.641533462419906</v>
      </c>
      <c r="DH24" s="2">
        <v>1600</v>
      </c>
      <c r="DI24" s="2">
        <v>15</v>
      </c>
      <c r="DJ24" s="2">
        <v>23301.42645806192</v>
      </c>
      <c r="DK24" s="2">
        <f t="shared" si="70"/>
        <v>69558</v>
      </c>
      <c r="DL24" s="2">
        <f t="shared" si="71"/>
        <v>7945515.9878308335</v>
      </c>
      <c r="DM24" s="17">
        <f t="shared" si="72"/>
        <v>0.99659006246776316</v>
      </c>
      <c r="DN24" s="18">
        <f t="shared" si="73"/>
        <v>8326315.9878308335</v>
      </c>
      <c r="DO24" s="18">
        <f t="shared" si="74"/>
        <v>24601.426458061673</v>
      </c>
      <c r="DP24" s="17">
        <f t="shared" si="75"/>
        <v>0.94386505756562944</v>
      </c>
      <c r="DQ24" s="20">
        <f t="shared" si="76"/>
        <v>12.659237176034809</v>
      </c>
      <c r="DS24" s="2">
        <v>1600</v>
      </c>
      <c r="DT24" s="2">
        <v>15</v>
      </c>
      <c r="DU24" s="2">
        <v>23373.636941540342</v>
      </c>
      <c r="DV24" s="2">
        <f t="shared" si="77"/>
        <v>69556</v>
      </c>
      <c r="DW24" s="2">
        <f t="shared" si="78"/>
        <v>7933330.2690664381</v>
      </c>
      <c r="DX24" s="17">
        <f t="shared" si="79"/>
        <v>0.99658996475341721</v>
      </c>
      <c r="DY24" s="18">
        <f t="shared" si="80"/>
        <v>8314130.2690664381</v>
      </c>
      <c r="DZ24" s="18">
        <f t="shared" si="81"/>
        <v>24673.636941540055</v>
      </c>
      <c r="EA24" s="17">
        <f t="shared" si="82"/>
        <v>0.94388408334459395</v>
      </c>
      <c r="EB24" s="20">
        <f t="shared" si="83"/>
        <v>12.677683621688015</v>
      </c>
      <c r="ED24" s="2">
        <v>1600</v>
      </c>
      <c r="EE24" s="2">
        <v>15</v>
      </c>
      <c r="EF24" s="2">
        <v>23341.822978255732</v>
      </c>
      <c r="EG24" s="2">
        <f t="shared" si="84"/>
        <v>69174</v>
      </c>
      <c r="EH24" s="2">
        <f t="shared" si="85"/>
        <v>7903409.4208767219</v>
      </c>
      <c r="EI24" s="17">
        <f t="shared" si="86"/>
        <v>0.99658555560357864</v>
      </c>
      <c r="EJ24" s="18">
        <f t="shared" si="87"/>
        <v>8282609.4208767219</v>
      </c>
      <c r="EK24" s="18">
        <f t="shared" si="88"/>
        <v>24541.822978255339</v>
      </c>
      <c r="EL24" s="17">
        <f t="shared" si="89"/>
        <v>0.94347929389344587</v>
      </c>
      <c r="EM24" s="20">
        <f t="shared" si="90"/>
        <v>12.650668491670785</v>
      </c>
    </row>
    <row r="25" spans="1:143">
      <c r="A25" s="36">
        <v>18</v>
      </c>
      <c r="B25" s="16">
        <f t="shared" si="1"/>
        <v>1700</v>
      </c>
      <c r="C25" s="2">
        <f t="shared" si="2"/>
        <v>165</v>
      </c>
      <c r="D25" s="2">
        <f t="shared" si="2"/>
        <v>271413.24263651157</v>
      </c>
      <c r="E25" s="2">
        <f t="shared" ref="E25:F40" si="92">E24+C25</f>
        <v>839247</v>
      </c>
      <c r="F25" s="2">
        <f t="shared" si="92"/>
        <v>96048380.502646089</v>
      </c>
      <c r="G25" s="17">
        <f t="shared" si="4"/>
        <v>0.99677538891303885</v>
      </c>
      <c r="H25" s="18">
        <f t="shared" si="0"/>
        <v>100663880.50264609</v>
      </c>
      <c r="I25" s="18">
        <f t="shared" si="5"/>
        <v>278913.24263651669</v>
      </c>
      <c r="J25" s="17">
        <f t="shared" si="91"/>
        <v>0.94650838611286403</v>
      </c>
      <c r="K25" s="20">
        <f t="shared" si="6"/>
        <v>13.458362152098823</v>
      </c>
      <c r="M25" s="2">
        <v>1700</v>
      </c>
      <c r="N25" s="2">
        <v>14</v>
      </c>
      <c r="O25" s="2">
        <v>23053.999584370486</v>
      </c>
      <c r="P25" s="2">
        <f t="shared" si="7"/>
        <v>70324</v>
      </c>
      <c r="Q25" s="2">
        <f t="shared" si="8"/>
        <v>8067625.7649094723</v>
      </c>
      <c r="R25" s="17">
        <f t="shared" si="9"/>
        <v>0.99679659815733523</v>
      </c>
      <c r="S25" s="18">
        <f t="shared" si="10"/>
        <v>8451825.7649094723</v>
      </c>
      <c r="T25" s="18">
        <f t="shared" si="11"/>
        <v>23253.999584369361</v>
      </c>
      <c r="U25" s="17">
        <f t="shared" si="12"/>
        <v>0.94687739846115493</v>
      </c>
      <c r="V25" s="20">
        <f t="shared" si="13"/>
        <v>13.436592748508346</v>
      </c>
      <c r="X25" s="2">
        <v>1700</v>
      </c>
      <c r="Y25" s="2">
        <v>14</v>
      </c>
      <c r="Z25" s="2">
        <v>23033.832399540086</v>
      </c>
      <c r="AA25" s="2">
        <f t="shared" si="14"/>
        <v>70330</v>
      </c>
      <c r="AB25" s="2">
        <f t="shared" si="15"/>
        <v>8063838.0062506879</v>
      </c>
      <c r="AC25" s="17">
        <f t="shared" si="16"/>
        <v>0.99678274303045766</v>
      </c>
      <c r="AD25" s="18">
        <f t="shared" si="17"/>
        <v>8449738.0062506869</v>
      </c>
      <c r="AE25" s="18">
        <f t="shared" si="18"/>
        <v>23333.832399539649</v>
      </c>
      <c r="AF25" s="17">
        <f t="shared" si="19"/>
        <v>0.94646027513060871</v>
      </c>
      <c r="AG25" s="20">
        <f t="shared" si="20"/>
        <v>13.435324964050199</v>
      </c>
      <c r="AI25" s="2">
        <v>1700</v>
      </c>
      <c r="AJ25" s="2">
        <v>14</v>
      </c>
      <c r="AK25" s="2">
        <v>23033.832399540086</v>
      </c>
      <c r="AL25" s="2">
        <f t="shared" si="21"/>
        <v>70330</v>
      </c>
      <c r="AM25" s="2">
        <f t="shared" si="22"/>
        <v>8063838.0062506879</v>
      </c>
      <c r="AN25" s="17">
        <f t="shared" si="23"/>
        <v>0.99678274303045766</v>
      </c>
      <c r="AO25" s="18">
        <f t="shared" si="24"/>
        <v>8449738.0062506869</v>
      </c>
      <c r="AP25" s="18">
        <f t="shared" si="25"/>
        <v>23333.832399539649</v>
      </c>
      <c r="AQ25" s="17">
        <f t="shared" si="26"/>
        <v>0.94646027513060871</v>
      </c>
      <c r="AR25" s="20">
        <f t="shared" si="27"/>
        <v>13.435324964050199</v>
      </c>
      <c r="AT25" s="2">
        <v>1700</v>
      </c>
      <c r="AU25" s="2">
        <v>14</v>
      </c>
      <c r="AV25" s="2">
        <v>23063.284843569068</v>
      </c>
      <c r="AW25" s="2">
        <f t="shared" si="28"/>
        <v>70112</v>
      </c>
      <c r="AX25" s="2">
        <f t="shared" si="29"/>
        <v>8043146.9622026347</v>
      </c>
      <c r="AY25" s="17">
        <f t="shared" si="30"/>
        <v>0.99681528662420382</v>
      </c>
      <c r="AZ25" s="18">
        <f t="shared" si="31"/>
        <v>8423946.9622026347</v>
      </c>
      <c r="BA25" s="18">
        <f t="shared" si="32"/>
        <v>23063.284843567759</v>
      </c>
      <c r="BB25" s="17">
        <f t="shared" si="33"/>
        <v>0.94740059959708645</v>
      </c>
      <c r="BC25" s="20">
        <f t="shared" si="34"/>
        <v>13.447594943656078</v>
      </c>
      <c r="BE25" s="2">
        <v>1700</v>
      </c>
      <c r="BF25" s="2">
        <v>14</v>
      </c>
      <c r="BG25" s="2">
        <v>23051.378582034034</v>
      </c>
      <c r="BH25" s="2">
        <f t="shared" si="35"/>
        <v>70094</v>
      </c>
      <c r="BI25" s="2">
        <f t="shared" si="36"/>
        <v>8034961.2534272345</v>
      </c>
      <c r="BJ25" s="17">
        <f t="shared" si="37"/>
        <v>0.99680029579487761</v>
      </c>
      <c r="BK25" s="18">
        <f t="shared" si="38"/>
        <v>8417461.2534272335</v>
      </c>
      <c r="BL25" s="18">
        <f t="shared" si="39"/>
        <v>23151.37858203426</v>
      </c>
      <c r="BM25" s="17">
        <f t="shared" si="40"/>
        <v>0.9464637235316119</v>
      </c>
      <c r="BN25" s="20">
        <f t="shared" si="41"/>
        <v>13.44139841825422</v>
      </c>
      <c r="BP25" s="2">
        <v>1700</v>
      </c>
      <c r="BQ25" s="2">
        <v>14</v>
      </c>
      <c r="BR25" s="2">
        <v>23005.447809997109</v>
      </c>
      <c r="BS25" s="2">
        <f t="shared" si="42"/>
        <v>69880</v>
      </c>
      <c r="BT25" s="2">
        <f t="shared" si="43"/>
        <v>8014275.1067288481</v>
      </c>
      <c r="BU25" s="17">
        <f t="shared" si="44"/>
        <v>0.99679052849297478</v>
      </c>
      <c r="BV25" s="18">
        <f t="shared" si="45"/>
        <v>8396775.1067288481</v>
      </c>
      <c r="BW25" s="18">
        <f t="shared" si="46"/>
        <v>23105.447809997015</v>
      </c>
      <c r="BX25" s="17">
        <f t="shared" si="47"/>
        <v>0.9465214160268447</v>
      </c>
      <c r="BY25" s="20">
        <f t="shared" si="48"/>
        <v>13.434324624171222</v>
      </c>
      <c r="CA25" s="2">
        <v>1700</v>
      </c>
      <c r="CB25" s="2">
        <v>14</v>
      </c>
      <c r="CC25" s="2">
        <v>22855.416540356015</v>
      </c>
      <c r="CD25" s="2">
        <f t="shared" si="49"/>
        <v>70204</v>
      </c>
      <c r="CE25" s="2">
        <f t="shared" si="50"/>
        <v>7963626.7638653647</v>
      </c>
      <c r="CF25" s="17">
        <f t="shared" si="51"/>
        <v>0.99670622976886825</v>
      </c>
      <c r="CG25" s="18">
        <f t="shared" si="52"/>
        <v>8358026.7638653647</v>
      </c>
      <c r="CH25" s="18">
        <f t="shared" si="53"/>
        <v>23655.416540356353</v>
      </c>
      <c r="CI25" s="17">
        <f t="shared" si="54"/>
        <v>0.94597467040000138</v>
      </c>
      <c r="CJ25" s="20">
        <f t="shared" si="55"/>
        <v>13.552498143822083</v>
      </c>
      <c r="CL25" s="2">
        <v>1700</v>
      </c>
      <c r="CM25" s="2">
        <v>14</v>
      </c>
      <c r="CN25" s="2">
        <v>23043.910918193858</v>
      </c>
      <c r="CO25" s="2">
        <f t="shared" si="56"/>
        <v>70080</v>
      </c>
      <c r="CP25" s="2">
        <f t="shared" si="57"/>
        <v>7987364.4809629563</v>
      </c>
      <c r="CQ25" s="17">
        <f t="shared" si="58"/>
        <v>0.99679965863025388</v>
      </c>
      <c r="CR25" s="18">
        <f t="shared" si="59"/>
        <v>8369864.4809629563</v>
      </c>
      <c r="CS25" s="18">
        <f t="shared" si="60"/>
        <v>23143.910918193869</v>
      </c>
      <c r="CT25" s="17">
        <f t="shared" si="61"/>
        <v>0.94713460335498778</v>
      </c>
      <c r="CU25" s="20">
        <f t="shared" si="62"/>
        <v>13.524724008202744</v>
      </c>
      <c r="CW25" s="2">
        <v>1700</v>
      </c>
      <c r="CX25" s="2">
        <v>14</v>
      </c>
      <c r="CY25" s="2">
        <v>23012.745600277511</v>
      </c>
      <c r="CZ25" s="2">
        <f t="shared" si="63"/>
        <v>69566</v>
      </c>
      <c r="DA25" s="2">
        <f t="shared" si="64"/>
        <v>7963189.0863155583</v>
      </c>
      <c r="DB25" s="17">
        <f t="shared" si="65"/>
        <v>0.99670468221674591</v>
      </c>
      <c r="DC25" s="18">
        <f t="shared" si="66"/>
        <v>8354189.0863155583</v>
      </c>
      <c r="DD25" s="18">
        <f t="shared" si="67"/>
        <v>23612.745600277558</v>
      </c>
      <c r="DE25" s="17">
        <f t="shared" si="68"/>
        <v>0.9457003346004903</v>
      </c>
      <c r="DF25" s="20">
        <f t="shared" si="69"/>
        <v>13.431629303821151</v>
      </c>
      <c r="DH25" s="2">
        <v>1700</v>
      </c>
      <c r="DI25" s="2">
        <v>13</v>
      </c>
      <c r="DJ25" s="2">
        <v>21385.348878356261</v>
      </c>
      <c r="DK25" s="2">
        <f t="shared" si="70"/>
        <v>69571</v>
      </c>
      <c r="DL25" s="2">
        <f t="shared" si="71"/>
        <v>7966901.3367091902</v>
      </c>
      <c r="DM25" s="17">
        <f t="shared" si="72"/>
        <v>0.99677631955986012</v>
      </c>
      <c r="DN25" s="18">
        <f t="shared" si="73"/>
        <v>8349401.3367091902</v>
      </c>
      <c r="DO25" s="18">
        <f t="shared" si="74"/>
        <v>23085.348878356628</v>
      </c>
      <c r="DP25" s="17">
        <f t="shared" si="75"/>
        <v>0.94648199573850678</v>
      </c>
      <c r="DQ25" s="20">
        <f t="shared" si="76"/>
        <v>13.450439499536984</v>
      </c>
      <c r="DS25" s="2">
        <v>1700</v>
      </c>
      <c r="DT25" s="2">
        <v>13</v>
      </c>
      <c r="DU25" s="2">
        <v>21451.621489805188</v>
      </c>
      <c r="DV25" s="2">
        <f t="shared" si="77"/>
        <v>69569</v>
      </c>
      <c r="DW25" s="2">
        <f t="shared" si="78"/>
        <v>7954781.8905562432</v>
      </c>
      <c r="DX25" s="17">
        <f t="shared" si="79"/>
        <v>0.99677622718285241</v>
      </c>
      <c r="DY25" s="18">
        <f t="shared" si="80"/>
        <v>8337281.8905562432</v>
      </c>
      <c r="DZ25" s="18">
        <f t="shared" si="81"/>
        <v>23151.621489805169</v>
      </c>
      <c r="EA25" s="17">
        <f t="shared" si="82"/>
        <v>0.94651243367356941</v>
      </c>
      <c r="EB25" s="20">
        <f t="shared" si="83"/>
        <v>13.470038848043515</v>
      </c>
      <c r="ED25" s="2">
        <v>1700</v>
      </c>
      <c r="EE25" s="2">
        <v>13</v>
      </c>
      <c r="EF25" s="2">
        <v>21422.423590471892</v>
      </c>
      <c r="EG25" s="2">
        <f t="shared" si="84"/>
        <v>69187</v>
      </c>
      <c r="EH25" s="2">
        <f t="shared" si="85"/>
        <v>7924831.8444671938</v>
      </c>
      <c r="EI25" s="17">
        <f t="shared" si="86"/>
        <v>0.99677284580253855</v>
      </c>
      <c r="EJ25" s="18">
        <f t="shared" si="87"/>
        <v>8305631.8444671938</v>
      </c>
      <c r="EK25" s="18">
        <f t="shared" si="88"/>
        <v>23022.423590471968</v>
      </c>
      <c r="EL25" s="17">
        <f t="shared" si="89"/>
        <v>0.94610179833004349</v>
      </c>
      <c r="EM25" s="20">
        <f t="shared" si="90"/>
        <v>13.44133527240021</v>
      </c>
    </row>
    <row r="26" spans="1:143">
      <c r="A26" s="36">
        <v>19</v>
      </c>
      <c r="B26" s="16">
        <f t="shared" si="1"/>
        <v>1800</v>
      </c>
      <c r="C26" s="2">
        <f t="shared" si="2"/>
        <v>360</v>
      </c>
      <c r="D26" s="2">
        <f t="shared" si="2"/>
        <v>639735.24440871656</v>
      </c>
      <c r="E26" s="2">
        <f t="shared" si="92"/>
        <v>839607</v>
      </c>
      <c r="F26" s="2">
        <f t="shared" si="92"/>
        <v>96688115.7470548</v>
      </c>
      <c r="G26" s="17">
        <f t="shared" si="4"/>
        <v>0.99720296165385136</v>
      </c>
      <c r="H26" s="18">
        <f t="shared" si="0"/>
        <v>100927115.7470548</v>
      </c>
      <c r="I26" s="18">
        <f t="shared" si="5"/>
        <v>263235.24440871179</v>
      </c>
      <c r="J26" s="17">
        <f t="shared" si="91"/>
        <v>0.94898349799121806</v>
      </c>
      <c r="K26" s="20">
        <f t="shared" si="6"/>
        <v>14.250030513986989</v>
      </c>
      <c r="M26" s="2">
        <v>1800</v>
      </c>
      <c r="N26" s="2">
        <v>30</v>
      </c>
      <c r="O26" s="2">
        <v>53375.326104736618</v>
      </c>
      <c r="P26" s="2">
        <f t="shared" si="7"/>
        <v>70354</v>
      </c>
      <c r="Q26" s="2">
        <f t="shared" si="8"/>
        <v>8121001.0910142092</v>
      </c>
      <c r="R26" s="17">
        <f t="shared" si="9"/>
        <v>0.99722182849043228</v>
      </c>
      <c r="S26" s="18">
        <f t="shared" si="10"/>
        <v>8473801.0910142101</v>
      </c>
      <c r="T26" s="18">
        <f t="shared" si="11"/>
        <v>21975.326104737818</v>
      </c>
      <c r="U26" s="17">
        <f t="shared" si="12"/>
        <v>0.94933934457684288</v>
      </c>
      <c r="V26" s="20">
        <f t="shared" si="13"/>
        <v>14.226980557244131</v>
      </c>
      <c r="X26" s="2">
        <v>1800</v>
      </c>
      <c r="Y26" s="2">
        <v>30</v>
      </c>
      <c r="Z26" s="2">
        <v>53328.634420588802</v>
      </c>
      <c r="AA26" s="2">
        <f t="shared" si="14"/>
        <v>70360</v>
      </c>
      <c r="AB26" s="2">
        <f t="shared" si="15"/>
        <v>8117166.6406712765</v>
      </c>
      <c r="AC26" s="17">
        <f t="shared" si="16"/>
        <v>0.99720793117621209</v>
      </c>
      <c r="AD26" s="18">
        <f t="shared" si="17"/>
        <v>8471766.6406712756</v>
      </c>
      <c r="AE26" s="18">
        <f t="shared" si="18"/>
        <v>22028.634420588613</v>
      </c>
      <c r="AF26" s="17">
        <f t="shared" si="19"/>
        <v>0.94892771582273894</v>
      </c>
      <c r="AG26" s="20">
        <f t="shared" si="20"/>
        <v>14.225638197229623</v>
      </c>
      <c r="AI26" s="2">
        <v>1800</v>
      </c>
      <c r="AJ26" s="2">
        <v>30</v>
      </c>
      <c r="AK26" s="2">
        <v>53328.634420588802</v>
      </c>
      <c r="AL26" s="2">
        <f t="shared" si="21"/>
        <v>70360</v>
      </c>
      <c r="AM26" s="2">
        <f t="shared" si="22"/>
        <v>8117166.6406712765</v>
      </c>
      <c r="AN26" s="17">
        <f t="shared" si="23"/>
        <v>0.99720793117621209</v>
      </c>
      <c r="AO26" s="18">
        <f t="shared" si="24"/>
        <v>8471766.6406712756</v>
      </c>
      <c r="AP26" s="18">
        <f t="shared" si="25"/>
        <v>22028.634420588613</v>
      </c>
      <c r="AQ26" s="17">
        <f t="shared" si="26"/>
        <v>0.94892771582273894</v>
      </c>
      <c r="AR26" s="20">
        <f t="shared" si="27"/>
        <v>14.225638197229623</v>
      </c>
      <c r="AT26" s="2">
        <v>1800</v>
      </c>
      <c r="AU26" s="2">
        <v>30</v>
      </c>
      <c r="AV26" s="2">
        <v>53396.823621290197</v>
      </c>
      <c r="AW26" s="2">
        <f t="shared" si="28"/>
        <v>70142</v>
      </c>
      <c r="AX26" s="2">
        <f t="shared" si="29"/>
        <v>8096543.7858239245</v>
      </c>
      <c r="AY26" s="17">
        <f t="shared" si="30"/>
        <v>0.99724181073703366</v>
      </c>
      <c r="AZ26" s="18">
        <f t="shared" si="31"/>
        <v>8445743.7858239245</v>
      </c>
      <c r="BA26" s="18">
        <f t="shared" si="32"/>
        <v>21796.823621289805</v>
      </c>
      <c r="BB26" s="17">
        <f t="shared" si="33"/>
        <v>0.94985198299975715</v>
      </c>
      <c r="BC26" s="20">
        <f t="shared" si="34"/>
        <v>14.238629940341729</v>
      </c>
      <c r="BE26" s="2">
        <v>1800</v>
      </c>
      <c r="BF26" s="2">
        <v>30</v>
      </c>
      <c r="BG26" s="2">
        <v>53369.257879831974</v>
      </c>
      <c r="BH26" s="2">
        <f t="shared" si="35"/>
        <v>70124</v>
      </c>
      <c r="BI26" s="2">
        <f t="shared" si="36"/>
        <v>8088330.5113070663</v>
      </c>
      <c r="BJ26" s="17">
        <f t="shared" si="37"/>
        <v>0.99722692302222726</v>
      </c>
      <c r="BK26" s="18">
        <f t="shared" si="38"/>
        <v>8439330.5113070663</v>
      </c>
      <c r="BL26" s="18">
        <f t="shared" si="39"/>
        <v>21869.257879832759</v>
      </c>
      <c r="BM26" s="17">
        <f t="shared" si="40"/>
        <v>0.948922714267731</v>
      </c>
      <c r="BN26" s="20">
        <f t="shared" si="41"/>
        <v>14.232068913445646</v>
      </c>
      <c r="BP26" s="2">
        <v>1800</v>
      </c>
      <c r="BQ26" s="2">
        <v>30</v>
      </c>
      <c r="BR26" s="2">
        <v>53262.917549307494</v>
      </c>
      <c r="BS26" s="2">
        <f t="shared" si="42"/>
        <v>69910</v>
      </c>
      <c r="BT26" s="2">
        <f t="shared" si="43"/>
        <v>8067538.0242781555</v>
      </c>
      <c r="BU26" s="17">
        <f t="shared" si="44"/>
        <v>0.99721845802724485</v>
      </c>
      <c r="BV26" s="18">
        <f t="shared" si="45"/>
        <v>8418538.0242781565</v>
      </c>
      <c r="BW26" s="18">
        <f t="shared" si="46"/>
        <v>21762.917549308389</v>
      </c>
      <c r="BX26" s="17">
        <f t="shared" si="47"/>
        <v>0.9489746277984854</v>
      </c>
      <c r="BY26" s="20">
        <f t="shared" si="48"/>
        <v>14.224579013828354</v>
      </c>
      <c r="CA26" s="2">
        <v>1800</v>
      </c>
      <c r="CB26" s="2">
        <v>30</v>
      </c>
      <c r="CC26" s="2">
        <v>52915.560557576217</v>
      </c>
      <c r="CD26" s="2">
        <f t="shared" si="49"/>
        <v>70234</v>
      </c>
      <c r="CE26" s="2">
        <f t="shared" si="50"/>
        <v>8016542.3244229406</v>
      </c>
      <c r="CF26" s="17">
        <f t="shared" si="51"/>
        <v>0.99713214833323871</v>
      </c>
      <c r="CG26" s="18">
        <f t="shared" si="52"/>
        <v>8380142.3244229406</v>
      </c>
      <c r="CH26" s="18">
        <f t="shared" si="53"/>
        <v>22115.560557575896</v>
      </c>
      <c r="CI26" s="17">
        <f t="shared" si="54"/>
        <v>0.94847774447480715</v>
      </c>
      <c r="CJ26" s="20">
        <f t="shared" si="55"/>
        <v>14.349703916988087</v>
      </c>
      <c r="CL26" s="2">
        <v>1800</v>
      </c>
      <c r="CM26" s="2">
        <v>30</v>
      </c>
      <c r="CN26" s="2">
        <v>53351.968515734814</v>
      </c>
      <c r="CO26" s="2">
        <f t="shared" si="56"/>
        <v>70110</v>
      </c>
      <c r="CP26" s="2">
        <f t="shared" si="57"/>
        <v>8040716.4494786914</v>
      </c>
      <c r="CQ26" s="17">
        <f t="shared" si="58"/>
        <v>0.99722637081288668</v>
      </c>
      <c r="CR26" s="18">
        <f t="shared" si="59"/>
        <v>8391716.4494786914</v>
      </c>
      <c r="CS26" s="18">
        <f t="shared" si="60"/>
        <v>21851.96851573512</v>
      </c>
      <c r="CT26" s="17">
        <f t="shared" si="61"/>
        <v>0.94960737404079165</v>
      </c>
      <c r="CU26" s="20">
        <f t="shared" si="62"/>
        <v>14.32029600868526</v>
      </c>
      <c r="CW26" s="2">
        <v>1800</v>
      </c>
      <c r="CX26" s="2">
        <v>30</v>
      </c>
      <c r="CY26" s="2">
        <v>53279.813616934931</v>
      </c>
      <c r="CZ26" s="2">
        <f t="shared" si="63"/>
        <v>69596</v>
      </c>
      <c r="DA26" s="2">
        <f t="shared" si="64"/>
        <v>8016468.8999324935</v>
      </c>
      <c r="DB26" s="17">
        <f t="shared" si="65"/>
        <v>0.99713450627543121</v>
      </c>
      <c r="DC26" s="18">
        <f t="shared" si="66"/>
        <v>8376468.8999324935</v>
      </c>
      <c r="DD26" s="18">
        <f t="shared" si="67"/>
        <v>22279.813616935164</v>
      </c>
      <c r="DE26" s="17">
        <f t="shared" si="68"/>
        <v>0.94822242585012284</v>
      </c>
      <c r="DF26" s="20">
        <f t="shared" si="69"/>
        <v>14.221725145222395</v>
      </c>
      <c r="DH26" s="2">
        <v>1800</v>
      </c>
      <c r="DI26" s="2">
        <v>30</v>
      </c>
      <c r="DJ26" s="2">
        <v>53289.593074051176</v>
      </c>
      <c r="DK26" s="2">
        <f t="shared" si="70"/>
        <v>69601</v>
      </c>
      <c r="DL26" s="2">
        <f t="shared" si="71"/>
        <v>8020190.9297832409</v>
      </c>
      <c r="DM26" s="17">
        <f t="shared" si="72"/>
        <v>0.99720614361854543</v>
      </c>
      <c r="DN26" s="18">
        <f t="shared" si="73"/>
        <v>8371190.9297832409</v>
      </c>
      <c r="DO26" s="18">
        <f t="shared" si="74"/>
        <v>21789.593074050732</v>
      </c>
      <c r="DP26" s="17">
        <f t="shared" si="75"/>
        <v>0.94895204798625099</v>
      </c>
      <c r="DQ26" s="20">
        <f t="shared" si="76"/>
        <v>14.24164182303916</v>
      </c>
      <c r="DS26" s="2">
        <v>1800</v>
      </c>
      <c r="DT26" s="2">
        <v>30</v>
      </c>
      <c r="DU26" s="2">
        <v>53454.73606592643</v>
      </c>
      <c r="DV26" s="2">
        <f t="shared" si="77"/>
        <v>69599</v>
      </c>
      <c r="DW26" s="2">
        <f t="shared" si="78"/>
        <v>8008236.6266221693</v>
      </c>
      <c r="DX26" s="17">
        <f t="shared" si="79"/>
        <v>0.99720606355847208</v>
      </c>
      <c r="DY26" s="18">
        <f t="shared" si="80"/>
        <v>8359236.6266221693</v>
      </c>
      <c r="DZ26" s="18">
        <f t="shared" si="81"/>
        <v>21954.73606592603</v>
      </c>
      <c r="EA26" s="17">
        <f t="shared" si="82"/>
        <v>0.94900490435372697</v>
      </c>
      <c r="EB26" s="20">
        <f t="shared" si="83"/>
        <v>14.262394074399015</v>
      </c>
      <c r="ED26" s="2">
        <v>1800</v>
      </c>
      <c r="EE26" s="2">
        <v>30</v>
      </c>
      <c r="EF26" s="2">
        <v>53381.978582149153</v>
      </c>
      <c r="EG26" s="2">
        <f t="shared" si="84"/>
        <v>69217</v>
      </c>
      <c r="EH26" s="2">
        <f t="shared" si="85"/>
        <v>7978213.8230493432</v>
      </c>
      <c r="EI26" s="17">
        <f t="shared" si="86"/>
        <v>0.99720505395398429</v>
      </c>
      <c r="EJ26" s="18">
        <f t="shared" si="87"/>
        <v>8327413.8230493432</v>
      </c>
      <c r="EK26" s="18">
        <f t="shared" si="88"/>
        <v>21781.978582149372</v>
      </c>
      <c r="EL26" s="17">
        <f t="shared" si="89"/>
        <v>0.94858300258923367</v>
      </c>
      <c r="EM26" s="20">
        <f t="shared" si="90"/>
        <v>14.232002053129634</v>
      </c>
    </row>
    <row r="27" spans="1:143">
      <c r="A27" s="36">
        <v>20</v>
      </c>
      <c r="B27" s="16">
        <f t="shared" si="1"/>
        <v>1900</v>
      </c>
      <c r="C27" s="2">
        <f t="shared" si="2"/>
        <v>108</v>
      </c>
      <c r="D27" s="2">
        <f t="shared" si="2"/>
        <v>200202.83849720191</v>
      </c>
      <c r="E27" s="2">
        <f t="shared" si="92"/>
        <v>839715</v>
      </c>
      <c r="F27" s="2">
        <f t="shared" si="92"/>
        <v>96888318.585552007</v>
      </c>
      <c r="G27" s="17">
        <f t="shared" si="4"/>
        <v>0.99733123347609509</v>
      </c>
      <c r="H27" s="18">
        <f t="shared" si="0"/>
        <v>101157618.58555201</v>
      </c>
      <c r="I27" s="18">
        <f t="shared" si="5"/>
        <v>230502.83849720657</v>
      </c>
      <c r="J27" s="17">
        <f t="shared" si="91"/>
        <v>0.95115083813915424</v>
      </c>
      <c r="K27" s="20">
        <f t="shared" si="6"/>
        <v>15.041698875875154</v>
      </c>
      <c r="M27" s="2">
        <v>1900</v>
      </c>
      <c r="N27" s="2">
        <v>9</v>
      </c>
      <c r="O27" s="2">
        <v>16703.615886848067</v>
      </c>
      <c r="P27" s="2">
        <f t="shared" si="7"/>
        <v>70363</v>
      </c>
      <c r="Q27" s="2">
        <f t="shared" si="8"/>
        <v>8137704.7069010576</v>
      </c>
      <c r="R27" s="17">
        <f t="shared" si="9"/>
        <v>0.99734939759036145</v>
      </c>
      <c r="S27" s="18">
        <f t="shared" si="10"/>
        <v>8493004.7069010586</v>
      </c>
      <c r="T27" s="18">
        <f t="shared" si="11"/>
        <v>19203.61588684842</v>
      </c>
      <c r="U27" s="17">
        <f t="shared" si="12"/>
        <v>0.95149076964850976</v>
      </c>
      <c r="V27" s="20">
        <f t="shared" si="13"/>
        <v>15.017368365979916</v>
      </c>
      <c r="X27" s="2">
        <v>1900</v>
      </c>
      <c r="Y27" s="2">
        <v>9</v>
      </c>
      <c r="Z27" s="2">
        <v>16689.003892617162</v>
      </c>
      <c r="AA27" s="2">
        <f t="shared" si="14"/>
        <v>70369</v>
      </c>
      <c r="AB27" s="2">
        <f t="shared" si="15"/>
        <v>8133855.6445638938</v>
      </c>
      <c r="AC27" s="17">
        <f t="shared" si="16"/>
        <v>0.99733548761993851</v>
      </c>
      <c r="AD27" s="18">
        <f t="shared" si="17"/>
        <v>8491055.6445638947</v>
      </c>
      <c r="AE27" s="18">
        <f t="shared" si="18"/>
        <v>19289.003892619163</v>
      </c>
      <c r="AF27" s="17">
        <f t="shared" si="19"/>
        <v>0.95108828883904994</v>
      </c>
      <c r="AG27" s="20">
        <f t="shared" si="20"/>
        <v>15.015951430409046</v>
      </c>
      <c r="AI27" s="2">
        <v>1900</v>
      </c>
      <c r="AJ27" s="2">
        <v>9</v>
      </c>
      <c r="AK27" s="2">
        <v>16689.003892617162</v>
      </c>
      <c r="AL27" s="2">
        <f t="shared" si="21"/>
        <v>70369</v>
      </c>
      <c r="AM27" s="2">
        <f t="shared" si="22"/>
        <v>8133855.6445638938</v>
      </c>
      <c r="AN27" s="17">
        <f t="shared" si="23"/>
        <v>0.99733548761993851</v>
      </c>
      <c r="AO27" s="18">
        <f t="shared" si="24"/>
        <v>8491055.6445638947</v>
      </c>
      <c r="AP27" s="18">
        <f t="shared" si="25"/>
        <v>19289.003892619163</v>
      </c>
      <c r="AQ27" s="17">
        <f t="shared" si="26"/>
        <v>0.95108828883904994</v>
      </c>
      <c r="AR27" s="20">
        <f t="shared" si="27"/>
        <v>15.015951430409046</v>
      </c>
      <c r="AT27" s="2">
        <v>1900</v>
      </c>
      <c r="AU27" s="2">
        <v>9</v>
      </c>
      <c r="AV27" s="2">
        <v>16710.343457155133</v>
      </c>
      <c r="AW27" s="2">
        <f t="shared" si="28"/>
        <v>70151</v>
      </c>
      <c r="AX27" s="2">
        <f t="shared" si="29"/>
        <v>8113254.1292810794</v>
      </c>
      <c r="AY27" s="17">
        <f t="shared" si="30"/>
        <v>0.99736976797088261</v>
      </c>
      <c r="AZ27" s="18">
        <f t="shared" si="31"/>
        <v>8464754.1292810794</v>
      </c>
      <c r="BA27" s="18">
        <f t="shared" si="32"/>
        <v>19010.34345715493</v>
      </c>
      <c r="BB27" s="17">
        <f t="shared" si="33"/>
        <v>0.95198998444618899</v>
      </c>
      <c r="BC27" s="20">
        <f t="shared" si="34"/>
        <v>15.029664937027382</v>
      </c>
      <c r="BE27" s="2">
        <v>1900</v>
      </c>
      <c r="BF27" s="2">
        <v>9</v>
      </c>
      <c r="BG27" s="2">
        <v>16701.716857740063</v>
      </c>
      <c r="BH27" s="2">
        <f t="shared" si="35"/>
        <v>70133</v>
      </c>
      <c r="BI27" s="2">
        <f t="shared" si="36"/>
        <v>8105032.228164806</v>
      </c>
      <c r="BJ27" s="17">
        <f t="shared" si="37"/>
        <v>0.99735491119043218</v>
      </c>
      <c r="BK27" s="18">
        <f t="shared" si="38"/>
        <v>8458432.228164807</v>
      </c>
      <c r="BL27" s="18">
        <f t="shared" si="39"/>
        <v>19101.716857740656</v>
      </c>
      <c r="BM27" s="17">
        <f t="shared" si="40"/>
        <v>0.95107052125118019</v>
      </c>
      <c r="BN27" s="20">
        <f t="shared" si="41"/>
        <v>15.02273940863707</v>
      </c>
      <c r="BP27" s="2">
        <v>1900</v>
      </c>
      <c r="BQ27" s="2">
        <v>9</v>
      </c>
      <c r="BR27" s="2">
        <v>16668.43803465848</v>
      </c>
      <c r="BS27" s="2">
        <f t="shared" si="42"/>
        <v>69919</v>
      </c>
      <c r="BT27" s="2">
        <f t="shared" si="43"/>
        <v>8084206.4623128138</v>
      </c>
      <c r="BU27" s="17">
        <f t="shared" si="44"/>
        <v>0.9973468368875259</v>
      </c>
      <c r="BV27" s="18">
        <f t="shared" si="45"/>
        <v>8437606.4623128138</v>
      </c>
      <c r="BW27" s="18">
        <f t="shared" si="46"/>
        <v>19068.438034657389</v>
      </c>
      <c r="BX27" s="17">
        <f t="shared" si="47"/>
        <v>0.95112410598988295</v>
      </c>
      <c r="BY27" s="20">
        <f t="shared" si="48"/>
        <v>15.014833403485484</v>
      </c>
      <c r="CA27" s="2">
        <v>1900</v>
      </c>
      <c r="CB27" s="2">
        <v>9</v>
      </c>
      <c r="CC27" s="2">
        <v>16559.733916315388</v>
      </c>
      <c r="CD27" s="2">
        <f t="shared" si="49"/>
        <v>70243</v>
      </c>
      <c r="CE27" s="2">
        <f t="shared" si="50"/>
        <v>8033102.0583392559</v>
      </c>
      <c r="CF27" s="17">
        <f t="shared" si="51"/>
        <v>0.99725992390254981</v>
      </c>
      <c r="CG27" s="18">
        <f t="shared" si="52"/>
        <v>8399802.0583392568</v>
      </c>
      <c r="CH27" s="18">
        <f t="shared" si="53"/>
        <v>19659.733916316181</v>
      </c>
      <c r="CI27" s="17">
        <f t="shared" si="54"/>
        <v>0.95070286421144667</v>
      </c>
      <c r="CJ27" s="20">
        <f t="shared" si="55"/>
        <v>15.146909690154091</v>
      </c>
      <c r="CL27" s="2">
        <v>1900</v>
      </c>
      <c r="CM27" s="2">
        <v>9</v>
      </c>
      <c r="CN27" s="2">
        <v>16696.30621357388</v>
      </c>
      <c r="CO27" s="2">
        <f t="shared" si="56"/>
        <v>70119</v>
      </c>
      <c r="CP27" s="2">
        <f t="shared" si="57"/>
        <v>8057412.755692265</v>
      </c>
      <c r="CQ27" s="17">
        <f t="shared" si="58"/>
        <v>0.99735438446767655</v>
      </c>
      <c r="CR27" s="18">
        <f t="shared" si="59"/>
        <v>8410812.7556922659</v>
      </c>
      <c r="CS27" s="18">
        <f t="shared" si="60"/>
        <v>19096.306213574484</v>
      </c>
      <c r="CT27" s="17">
        <f t="shared" si="61"/>
        <v>0.95176831373727988</v>
      </c>
      <c r="CU27" s="20">
        <f t="shared" si="62"/>
        <v>15.115868009167773</v>
      </c>
      <c r="CW27" s="2">
        <v>1900</v>
      </c>
      <c r="CX27" s="2">
        <v>9</v>
      </c>
      <c r="CY27" s="2">
        <v>16673.725598112294</v>
      </c>
      <c r="CZ27" s="2">
        <f t="shared" si="63"/>
        <v>69605</v>
      </c>
      <c r="DA27" s="2">
        <f t="shared" si="64"/>
        <v>8033142.6255306061</v>
      </c>
      <c r="DB27" s="17">
        <f t="shared" si="65"/>
        <v>0.9972634534930368</v>
      </c>
      <c r="DC27" s="18">
        <f t="shared" si="66"/>
        <v>8396042.6255306061</v>
      </c>
      <c r="DD27" s="18">
        <f t="shared" si="67"/>
        <v>19573.72559811268</v>
      </c>
      <c r="DE27" s="17">
        <f t="shared" si="68"/>
        <v>0.95043818595038609</v>
      </c>
      <c r="DF27" s="20">
        <f t="shared" si="69"/>
        <v>15.011820986623638</v>
      </c>
      <c r="DH27" s="2">
        <v>1900</v>
      </c>
      <c r="DI27" s="2">
        <v>9</v>
      </c>
      <c r="DJ27" s="2">
        <v>16676.786043961958</v>
      </c>
      <c r="DK27" s="2">
        <f t="shared" si="70"/>
        <v>69610</v>
      </c>
      <c r="DL27" s="2">
        <f t="shared" si="71"/>
        <v>8036867.7158272024</v>
      </c>
      <c r="DM27" s="17">
        <f t="shared" si="72"/>
        <v>0.99733509083615102</v>
      </c>
      <c r="DN27" s="18">
        <f t="shared" si="73"/>
        <v>8390267.7158272024</v>
      </c>
      <c r="DO27" s="18">
        <f t="shared" si="74"/>
        <v>19076.786043961532</v>
      </c>
      <c r="DP27" s="17">
        <f t="shared" si="75"/>
        <v>0.95111457842394598</v>
      </c>
      <c r="DQ27" s="20">
        <f t="shared" si="76"/>
        <v>15.032844146541334</v>
      </c>
      <c r="DS27" s="2">
        <v>1900</v>
      </c>
      <c r="DT27" s="2">
        <v>9</v>
      </c>
      <c r="DU27" s="2">
        <v>16728.466947930137</v>
      </c>
      <c r="DV27" s="2">
        <f t="shared" si="77"/>
        <v>69608</v>
      </c>
      <c r="DW27" s="2">
        <f t="shared" si="78"/>
        <v>8024965.0935700992</v>
      </c>
      <c r="DX27" s="17">
        <f t="shared" si="79"/>
        <v>0.99733501447115802</v>
      </c>
      <c r="DY27" s="18">
        <f t="shared" si="80"/>
        <v>8378365.0935700992</v>
      </c>
      <c r="DZ27" s="18">
        <f t="shared" si="81"/>
        <v>19128.466947929934</v>
      </c>
      <c r="EA27" s="17">
        <f t="shared" si="82"/>
        <v>0.9511765152025623</v>
      </c>
      <c r="EB27" s="20">
        <f t="shared" si="83"/>
        <v>15.054749300754517</v>
      </c>
      <c r="ED27" s="2">
        <v>1900</v>
      </c>
      <c r="EE27" s="2">
        <v>9</v>
      </c>
      <c r="EF27" s="2">
        <v>16705.697755672194</v>
      </c>
      <c r="EG27" s="2">
        <f t="shared" si="84"/>
        <v>69226</v>
      </c>
      <c r="EH27" s="2">
        <f t="shared" si="85"/>
        <v>7994919.5208050152</v>
      </c>
      <c r="EI27" s="17">
        <f t="shared" si="86"/>
        <v>0.99733471639941795</v>
      </c>
      <c r="EJ27" s="18">
        <f t="shared" si="87"/>
        <v>8346419.5208050152</v>
      </c>
      <c r="EK27" s="18">
        <f t="shared" si="88"/>
        <v>19005.697755672038</v>
      </c>
      <c r="EL27" s="17">
        <f t="shared" si="89"/>
        <v>0.95074795826772751</v>
      </c>
      <c r="EM27" s="20">
        <f t="shared" si="90"/>
        <v>15.022668833859058</v>
      </c>
    </row>
    <row r="28" spans="1:143">
      <c r="A28" s="36">
        <v>21</v>
      </c>
      <c r="B28" s="16">
        <f t="shared" si="1"/>
        <v>2000</v>
      </c>
      <c r="C28" s="2">
        <f t="shared" si="2"/>
        <v>36</v>
      </c>
      <c r="D28" s="2">
        <f t="shared" si="2"/>
        <v>71026.916937115428</v>
      </c>
      <c r="E28" s="2">
        <f t="shared" si="92"/>
        <v>839751</v>
      </c>
      <c r="F28" s="2">
        <f t="shared" si="92"/>
        <v>96959345.50248912</v>
      </c>
      <c r="G28" s="17">
        <f t="shared" si="4"/>
        <v>0.99737399075017641</v>
      </c>
      <c r="H28" s="18">
        <f t="shared" si="0"/>
        <v>101381345.50248912</v>
      </c>
      <c r="I28" s="18">
        <f t="shared" si="5"/>
        <v>223726.91693711281</v>
      </c>
      <c r="J28" s="17">
        <f t="shared" si="91"/>
        <v>0.95325446659081703</v>
      </c>
      <c r="K28" s="20">
        <f t="shared" si="6"/>
        <v>15.833367237763321</v>
      </c>
      <c r="M28" s="2">
        <v>2000</v>
      </c>
      <c r="N28" s="2">
        <v>3</v>
      </c>
      <c r="O28" s="2">
        <v>5926.0215641808736</v>
      </c>
      <c r="P28" s="2">
        <f t="shared" si="7"/>
        <v>70366</v>
      </c>
      <c r="Q28" s="2">
        <f t="shared" si="8"/>
        <v>8143630.7284652386</v>
      </c>
      <c r="R28" s="17">
        <f t="shared" si="9"/>
        <v>0.9973919206236711</v>
      </c>
      <c r="S28" s="18">
        <f t="shared" si="10"/>
        <v>8511630.7284652386</v>
      </c>
      <c r="T28" s="18">
        <f t="shared" si="11"/>
        <v>18626.021564180031</v>
      </c>
      <c r="U28" s="17">
        <f t="shared" si="12"/>
        <v>0.95357748550528898</v>
      </c>
      <c r="V28" s="20">
        <f t="shared" si="13"/>
        <v>15.807756174715701</v>
      </c>
      <c r="X28" s="2">
        <v>2000</v>
      </c>
      <c r="Y28" s="2">
        <v>3</v>
      </c>
      <c r="Z28" s="2">
        <v>5920.8375972185941</v>
      </c>
      <c r="AA28" s="2">
        <f t="shared" si="14"/>
        <v>70372</v>
      </c>
      <c r="AB28" s="2">
        <f t="shared" si="15"/>
        <v>8139776.4821611121</v>
      </c>
      <c r="AC28" s="17">
        <f t="shared" si="16"/>
        <v>0.99737800643451391</v>
      </c>
      <c r="AD28" s="18">
        <f t="shared" si="17"/>
        <v>8509776.4821611121</v>
      </c>
      <c r="AE28" s="18">
        <f t="shared" si="18"/>
        <v>18720.837597217411</v>
      </c>
      <c r="AF28" s="17">
        <f t="shared" si="19"/>
        <v>0.95318522120427018</v>
      </c>
      <c r="AG28" s="20">
        <f t="shared" si="20"/>
        <v>15.80626466358847</v>
      </c>
      <c r="AI28" s="2">
        <v>2000</v>
      </c>
      <c r="AJ28" s="2">
        <v>3</v>
      </c>
      <c r="AK28" s="2">
        <v>5920.8375972185941</v>
      </c>
      <c r="AL28" s="2">
        <f t="shared" si="21"/>
        <v>70372</v>
      </c>
      <c r="AM28" s="2">
        <f t="shared" si="22"/>
        <v>8139776.4821611121</v>
      </c>
      <c r="AN28" s="17">
        <f t="shared" si="23"/>
        <v>0.99737800643451391</v>
      </c>
      <c r="AO28" s="18">
        <f t="shared" si="24"/>
        <v>8509776.4821611121</v>
      </c>
      <c r="AP28" s="18">
        <f t="shared" si="25"/>
        <v>18720.837597217411</v>
      </c>
      <c r="AQ28" s="17">
        <f t="shared" si="26"/>
        <v>0.95318522120427018</v>
      </c>
      <c r="AR28" s="20">
        <f t="shared" si="27"/>
        <v>15.80626466358847</v>
      </c>
      <c r="AT28" s="2">
        <v>2000</v>
      </c>
      <c r="AU28" s="2">
        <v>3</v>
      </c>
      <c r="AV28" s="2">
        <v>5928.4083364213438</v>
      </c>
      <c r="AW28" s="2">
        <f t="shared" si="28"/>
        <v>70154</v>
      </c>
      <c r="AX28" s="2">
        <f t="shared" si="29"/>
        <v>8119182.5376175009</v>
      </c>
      <c r="AY28" s="17">
        <f t="shared" si="30"/>
        <v>0.9974124203821656</v>
      </c>
      <c r="AZ28" s="18">
        <f t="shared" si="31"/>
        <v>8483182.5376175009</v>
      </c>
      <c r="BA28" s="18">
        <f t="shared" si="32"/>
        <v>18428.408336421475</v>
      </c>
      <c r="BB28" s="17">
        <f t="shared" si="33"/>
        <v>0.95406253846224387</v>
      </c>
      <c r="BC28" s="20">
        <f t="shared" si="34"/>
        <v>15.820699933713033</v>
      </c>
      <c r="BE28" s="2">
        <v>2000</v>
      </c>
      <c r="BF28" s="2">
        <v>3</v>
      </c>
      <c r="BG28" s="2">
        <v>5925.3478365567898</v>
      </c>
      <c r="BH28" s="2">
        <f t="shared" si="35"/>
        <v>70136</v>
      </c>
      <c r="BI28" s="2">
        <f t="shared" si="36"/>
        <v>8110957.5760013629</v>
      </c>
      <c r="BJ28" s="17">
        <f t="shared" si="37"/>
        <v>0.99739757391316719</v>
      </c>
      <c r="BK28" s="18">
        <f t="shared" si="38"/>
        <v>8476957.5760013629</v>
      </c>
      <c r="BL28" s="18">
        <f t="shared" si="39"/>
        <v>18525.347836555913</v>
      </c>
      <c r="BM28" s="17">
        <f t="shared" si="40"/>
        <v>0.95315352100196205</v>
      </c>
      <c r="BN28" s="20">
        <f t="shared" si="41"/>
        <v>15.813409903828495</v>
      </c>
      <c r="BP28" s="2">
        <v>2000</v>
      </c>
      <c r="BQ28" s="2">
        <v>3</v>
      </c>
      <c r="BR28" s="2">
        <v>5913.5413495932517</v>
      </c>
      <c r="BS28" s="2">
        <f t="shared" si="42"/>
        <v>69922</v>
      </c>
      <c r="BT28" s="2">
        <f t="shared" si="43"/>
        <v>8090120.0036624074</v>
      </c>
      <c r="BU28" s="17">
        <f t="shared" si="44"/>
        <v>0.99738962984095281</v>
      </c>
      <c r="BV28" s="18">
        <f t="shared" si="45"/>
        <v>8456120.0036624074</v>
      </c>
      <c r="BW28" s="18">
        <f t="shared" si="46"/>
        <v>18513.54134959355</v>
      </c>
      <c r="BX28" s="17">
        <f t="shared" si="47"/>
        <v>0.95321103378670413</v>
      </c>
      <c r="BY28" s="20">
        <f t="shared" si="48"/>
        <v>15.805087793142615</v>
      </c>
      <c r="CA28" s="2">
        <v>2000</v>
      </c>
      <c r="CB28" s="2">
        <v>3</v>
      </c>
      <c r="CC28" s="2">
        <v>5874.9758704909909</v>
      </c>
      <c r="CD28" s="2">
        <f t="shared" si="49"/>
        <v>70246</v>
      </c>
      <c r="CE28" s="2">
        <f t="shared" si="50"/>
        <v>8038977.0342097469</v>
      </c>
      <c r="CF28" s="17">
        <f t="shared" si="51"/>
        <v>0.99730251575898687</v>
      </c>
      <c r="CG28" s="18">
        <f t="shared" si="52"/>
        <v>8418977.0342097469</v>
      </c>
      <c r="CH28" s="18">
        <f t="shared" si="53"/>
        <v>19174.975870490074</v>
      </c>
      <c r="CI28" s="17">
        <f t="shared" si="54"/>
        <v>0.95287311826679821</v>
      </c>
      <c r="CJ28" s="20">
        <f t="shared" si="55"/>
        <v>15.944115463320097</v>
      </c>
      <c r="CL28" s="2">
        <v>2000</v>
      </c>
      <c r="CM28" s="2">
        <v>3</v>
      </c>
      <c r="CN28" s="2">
        <v>5923.4282764913451</v>
      </c>
      <c r="CO28" s="2">
        <f t="shared" si="56"/>
        <v>70122</v>
      </c>
      <c r="CP28" s="2">
        <f t="shared" si="57"/>
        <v>8063336.1839687563</v>
      </c>
      <c r="CQ28" s="17">
        <f t="shared" si="58"/>
        <v>0.99739705568593984</v>
      </c>
      <c r="CR28" s="18">
        <f t="shared" si="59"/>
        <v>8429336.1839687563</v>
      </c>
      <c r="CS28" s="18">
        <f t="shared" si="60"/>
        <v>18523.42827649042</v>
      </c>
      <c r="CT28" s="17">
        <f t="shared" si="61"/>
        <v>0.9538644265158478</v>
      </c>
      <c r="CU28" s="20">
        <f t="shared" si="62"/>
        <v>15.911440009650288</v>
      </c>
      <c r="CW28" s="2">
        <v>2000</v>
      </c>
      <c r="CX28" s="2">
        <v>3</v>
      </c>
      <c r="CY28" s="2">
        <v>5915.4172437266861</v>
      </c>
      <c r="CZ28" s="2">
        <f t="shared" si="63"/>
        <v>69608</v>
      </c>
      <c r="DA28" s="2">
        <f t="shared" si="64"/>
        <v>8039058.0427743327</v>
      </c>
      <c r="DB28" s="17">
        <f t="shared" si="65"/>
        <v>0.99730643589890533</v>
      </c>
      <c r="DC28" s="18">
        <f t="shared" si="66"/>
        <v>8415058.0427743327</v>
      </c>
      <c r="DD28" s="18">
        <f t="shared" si="67"/>
        <v>19015.417243726552</v>
      </c>
      <c r="DE28" s="17">
        <f t="shared" si="68"/>
        <v>0.95259074513526465</v>
      </c>
      <c r="DF28" s="20">
        <f t="shared" si="69"/>
        <v>15.801916828024883</v>
      </c>
      <c r="DH28" s="2">
        <v>2000</v>
      </c>
      <c r="DI28" s="2">
        <v>3</v>
      </c>
      <c r="DJ28" s="2">
        <v>5916.5030127137106</v>
      </c>
      <c r="DK28" s="2">
        <f t="shared" si="70"/>
        <v>69613</v>
      </c>
      <c r="DL28" s="2">
        <f t="shared" si="71"/>
        <v>8042784.2188399164</v>
      </c>
      <c r="DM28" s="17">
        <f t="shared" si="72"/>
        <v>0.99737807324201955</v>
      </c>
      <c r="DN28" s="18">
        <f t="shared" si="73"/>
        <v>8408784.2188399173</v>
      </c>
      <c r="DO28" s="18">
        <f t="shared" si="74"/>
        <v>18516.503012714908</v>
      </c>
      <c r="DP28" s="17">
        <f t="shared" si="75"/>
        <v>0.95321359558922703</v>
      </c>
      <c r="DQ28" s="20">
        <f t="shared" si="76"/>
        <v>15.824046470043511</v>
      </c>
      <c r="DS28" s="2">
        <v>2000</v>
      </c>
      <c r="DT28" s="2">
        <v>3</v>
      </c>
      <c r="DU28" s="2">
        <v>5934.838093779179</v>
      </c>
      <c r="DV28" s="2">
        <f t="shared" si="77"/>
        <v>69611</v>
      </c>
      <c r="DW28" s="2">
        <f t="shared" si="78"/>
        <v>8030899.9316638783</v>
      </c>
      <c r="DX28" s="17">
        <f t="shared" si="79"/>
        <v>0.99737799810871997</v>
      </c>
      <c r="DY28" s="18">
        <f t="shared" si="80"/>
        <v>8396899.9316638783</v>
      </c>
      <c r="DZ28" s="18">
        <f t="shared" si="81"/>
        <v>18534.83809377905</v>
      </c>
      <c r="EA28" s="17">
        <f t="shared" si="82"/>
        <v>0.95328073273318936</v>
      </c>
      <c r="EB28" s="20">
        <f t="shared" si="83"/>
        <v>15.847104527110018</v>
      </c>
      <c r="ED28" s="2">
        <v>2000</v>
      </c>
      <c r="EE28" s="2">
        <v>3</v>
      </c>
      <c r="EF28" s="2">
        <v>5926.7601587240633</v>
      </c>
      <c r="EG28" s="2">
        <f t="shared" si="84"/>
        <v>69229</v>
      </c>
      <c r="EH28" s="2">
        <f t="shared" si="85"/>
        <v>8000846.2809637394</v>
      </c>
      <c r="EI28" s="17">
        <f t="shared" si="86"/>
        <v>0.99737793721456258</v>
      </c>
      <c r="EJ28" s="18">
        <f t="shared" si="87"/>
        <v>8364846.2809637394</v>
      </c>
      <c r="EK28" s="18">
        <f t="shared" si="88"/>
        <v>18426.760158724152</v>
      </c>
      <c r="EL28" s="17">
        <f t="shared" si="89"/>
        <v>0.95284696665745994</v>
      </c>
      <c r="EM28" s="20">
        <f t="shared" si="90"/>
        <v>15.813335614588482</v>
      </c>
    </row>
    <row r="29" spans="1:143">
      <c r="A29" s="36">
        <v>22</v>
      </c>
      <c r="B29" s="16">
        <f t="shared" si="1"/>
        <v>2100</v>
      </c>
      <c r="C29" s="2">
        <f t="shared" si="2"/>
        <v>97</v>
      </c>
      <c r="D29" s="2">
        <f t="shared" si="2"/>
        <v>198074.55606993436</v>
      </c>
      <c r="E29" s="2">
        <f t="shared" si="92"/>
        <v>839848</v>
      </c>
      <c r="F29" s="2">
        <f t="shared" si="92"/>
        <v>97157420.05855906</v>
      </c>
      <c r="G29" s="17">
        <f t="shared" si="4"/>
        <v>0.99748919784978418</v>
      </c>
      <c r="H29" s="18">
        <f t="shared" si="0"/>
        <v>101596820.05855906</v>
      </c>
      <c r="I29" s="18">
        <f t="shared" si="5"/>
        <v>215474.55606994033</v>
      </c>
      <c r="J29" s="17">
        <f t="shared" si="91"/>
        <v>0.95528050088728733</v>
      </c>
      <c r="K29" s="20">
        <f t="shared" si="6"/>
        <v>16.625035599651486</v>
      </c>
      <c r="M29" s="2">
        <v>2100</v>
      </c>
      <c r="N29" s="2">
        <v>8</v>
      </c>
      <c r="O29" s="2">
        <v>16526.045916159052</v>
      </c>
      <c r="P29" s="2">
        <f t="shared" si="7"/>
        <v>70374</v>
      </c>
      <c r="Q29" s="2">
        <f t="shared" si="8"/>
        <v>8160156.7743813973</v>
      </c>
      <c r="R29" s="17">
        <f t="shared" si="9"/>
        <v>0.99750531537916376</v>
      </c>
      <c r="S29" s="18">
        <f t="shared" si="10"/>
        <v>8529756.7743813973</v>
      </c>
      <c r="T29" s="18">
        <f t="shared" si="11"/>
        <v>18126.045916158706</v>
      </c>
      <c r="U29" s="17">
        <f t="shared" si="12"/>
        <v>0.95560818794507874</v>
      </c>
      <c r="V29" s="20">
        <f t="shared" si="13"/>
        <v>16.598143983451486</v>
      </c>
      <c r="X29" s="2">
        <v>2100</v>
      </c>
      <c r="Y29" s="2">
        <v>8</v>
      </c>
      <c r="Z29" s="2">
        <v>16511.589256641593</v>
      </c>
      <c r="AA29" s="2">
        <f t="shared" si="14"/>
        <v>70380</v>
      </c>
      <c r="AB29" s="2">
        <f t="shared" si="15"/>
        <v>8156288.0714177536</v>
      </c>
      <c r="AC29" s="17">
        <f t="shared" si="16"/>
        <v>0.99749138994004849</v>
      </c>
      <c r="AD29" s="18">
        <f t="shared" si="17"/>
        <v>8527988.0714177527</v>
      </c>
      <c r="AE29" s="18">
        <f t="shared" si="18"/>
        <v>18211.589256640524</v>
      </c>
      <c r="AF29" s="17">
        <f t="shared" si="19"/>
        <v>0.95522511235422713</v>
      </c>
      <c r="AG29" s="20">
        <f t="shared" si="20"/>
        <v>16.596577896767894</v>
      </c>
      <c r="AI29" s="2">
        <v>2100</v>
      </c>
      <c r="AJ29" s="2">
        <v>8</v>
      </c>
      <c r="AK29" s="2">
        <v>16511.589256641593</v>
      </c>
      <c r="AL29" s="2">
        <f t="shared" si="21"/>
        <v>70380</v>
      </c>
      <c r="AM29" s="2">
        <f t="shared" si="22"/>
        <v>8156288.0714177536</v>
      </c>
      <c r="AN29" s="17">
        <f t="shared" si="23"/>
        <v>0.99749138994004849</v>
      </c>
      <c r="AO29" s="18">
        <f t="shared" si="24"/>
        <v>8527988.0714177527</v>
      </c>
      <c r="AP29" s="18">
        <f t="shared" si="25"/>
        <v>18211.589256640524</v>
      </c>
      <c r="AQ29" s="17">
        <f t="shared" si="26"/>
        <v>0.95522511235422713</v>
      </c>
      <c r="AR29" s="20">
        <f t="shared" si="27"/>
        <v>16.596577896767894</v>
      </c>
      <c r="AT29" s="2">
        <v>2100</v>
      </c>
      <c r="AU29" s="2">
        <v>8</v>
      </c>
      <c r="AV29" s="2">
        <v>16532.701968151145</v>
      </c>
      <c r="AW29" s="2">
        <f t="shared" si="28"/>
        <v>70162</v>
      </c>
      <c r="AX29" s="2">
        <f t="shared" si="29"/>
        <v>8135715.239585652</v>
      </c>
      <c r="AY29" s="17">
        <f t="shared" si="30"/>
        <v>0.99752616014558693</v>
      </c>
      <c r="AZ29" s="18">
        <f t="shared" si="31"/>
        <v>8501115.2395856529</v>
      </c>
      <c r="BA29" s="18">
        <f t="shared" si="32"/>
        <v>17932.701968152076</v>
      </c>
      <c r="BB29" s="17">
        <f t="shared" si="33"/>
        <v>0.95607934277894391</v>
      </c>
      <c r="BC29" s="20">
        <f t="shared" si="34"/>
        <v>16.611734930398686</v>
      </c>
      <c r="BE29" s="2">
        <v>2100</v>
      </c>
      <c r="BF29" s="2">
        <v>8</v>
      </c>
      <c r="BG29" s="2">
        <v>16524.167074928053</v>
      </c>
      <c r="BH29" s="2">
        <f t="shared" si="35"/>
        <v>70144</v>
      </c>
      <c r="BI29" s="2">
        <f t="shared" si="36"/>
        <v>8127481.7430762909</v>
      </c>
      <c r="BJ29" s="17">
        <f t="shared" si="37"/>
        <v>0.9975113411737937</v>
      </c>
      <c r="BK29" s="18">
        <f t="shared" si="38"/>
        <v>8494981.7430762909</v>
      </c>
      <c r="BL29" s="18">
        <f t="shared" si="39"/>
        <v>18024.16707492806</v>
      </c>
      <c r="BM29" s="17">
        <f t="shared" si="40"/>
        <v>0.95518016772710701</v>
      </c>
      <c r="BN29" s="20">
        <f t="shared" si="41"/>
        <v>16.604080399019921</v>
      </c>
      <c r="BP29" s="2">
        <v>2100</v>
      </c>
      <c r="BQ29" s="2">
        <v>8</v>
      </c>
      <c r="BR29" s="2">
        <v>16491.24202672247</v>
      </c>
      <c r="BS29" s="2">
        <f t="shared" si="42"/>
        <v>69930</v>
      </c>
      <c r="BT29" s="2">
        <f t="shared" si="43"/>
        <v>8106611.2456891295</v>
      </c>
      <c r="BU29" s="17">
        <f t="shared" si="44"/>
        <v>0.99750374438342482</v>
      </c>
      <c r="BV29" s="18">
        <f t="shared" si="45"/>
        <v>8474111.2456891295</v>
      </c>
      <c r="BW29" s="18">
        <f t="shared" si="46"/>
        <v>17991.242026722059</v>
      </c>
      <c r="BX29" s="17">
        <f t="shared" si="47"/>
        <v>0.95523908570696681</v>
      </c>
      <c r="BY29" s="20">
        <f t="shared" si="48"/>
        <v>16.595342182799744</v>
      </c>
      <c r="CA29" s="2">
        <v>2100</v>
      </c>
      <c r="CB29" s="2">
        <v>8</v>
      </c>
      <c r="CC29" s="2">
        <v>16383.693501709513</v>
      </c>
      <c r="CD29" s="2">
        <f t="shared" si="49"/>
        <v>70254</v>
      </c>
      <c r="CE29" s="2">
        <f t="shared" si="50"/>
        <v>8055360.7277114568</v>
      </c>
      <c r="CF29" s="17">
        <f t="shared" si="51"/>
        <v>0.99741609404281906</v>
      </c>
      <c r="CG29" s="18">
        <f t="shared" si="52"/>
        <v>8437560.7277114578</v>
      </c>
      <c r="CH29" s="18">
        <f t="shared" si="53"/>
        <v>18583.693501710892</v>
      </c>
      <c r="CI29" s="17">
        <f t="shared" si="54"/>
        <v>0.95497645004973752</v>
      </c>
      <c r="CJ29" s="20">
        <f t="shared" si="55"/>
        <v>16.741321236486101</v>
      </c>
      <c r="CL29" s="2">
        <v>2100</v>
      </c>
      <c r="CM29" s="2">
        <v>9</v>
      </c>
      <c r="CN29" s="2">
        <v>16518.813949321473</v>
      </c>
      <c r="CO29" s="2">
        <f t="shared" si="56"/>
        <v>70131</v>
      </c>
      <c r="CP29" s="2">
        <f t="shared" si="57"/>
        <v>8079854.9979180777</v>
      </c>
      <c r="CQ29" s="17">
        <f t="shared" si="58"/>
        <v>0.99752506934072971</v>
      </c>
      <c r="CR29" s="18">
        <f t="shared" si="59"/>
        <v>8445254.9979180768</v>
      </c>
      <c r="CS29" s="18">
        <f t="shared" si="60"/>
        <v>15918.813949320465</v>
      </c>
      <c r="CT29" s="17">
        <f t="shared" si="61"/>
        <v>0.95566580090728082</v>
      </c>
      <c r="CU29" s="20">
        <f t="shared" si="62"/>
        <v>16.707012010132804</v>
      </c>
      <c r="CW29" s="2">
        <v>2100</v>
      </c>
      <c r="CX29" s="2">
        <v>8</v>
      </c>
      <c r="CY29" s="2">
        <v>16496.473380042273</v>
      </c>
      <c r="CZ29" s="2">
        <f t="shared" si="63"/>
        <v>69616</v>
      </c>
      <c r="DA29" s="2">
        <f t="shared" si="64"/>
        <v>8055554.5161543749</v>
      </c>
      <c r="DB29" s="17">
        <f t="shared" si="65"/>
        <v>0.99742105564788808</v>
      </c>
      <c r="DC29" s="18">
        <f t="shared" si="66"/>
        <v>8433554.5161543749</v>
      </c>
      <c r="DD29" s="18">
        <f t="shared" si="67"/>
        <v>18496.47338004224</v>
      </c>
      <c r="DE29" s="17">
        <f t="shared" si="68"/>
        <v>0.95468455949399011</v>
      </c>
      <c r="DF29" s="20">
        <f t="shared" si="69"/>
        <v>16.592012669426126</v>
      </c>
      <c r="DH29" s="2">
        <v>2100</v>
      </c>
      <c r="DI29" s="2">
        <v>8</v>
      </c>
      <c r="DJ29" s="2">
        <v>16499.501291422544</v>
      </c>
      <c r="DK29" s="2">
        <f t="shared" si="70"/>
        <v>69621</v>
      </c>
      <c r="DL29" s="2">
        <f t="shared" si="71"/>
        <v>8059283.7201313386</v>
      </c>
      <c r="DM29" s="17">
        <f t="shared" si="72"/>
        <v>0.99749269299100229</v>
      </c>
      <c r="DN29" s="18">
        <f t="shared" si="73"/>
        <v>8426783.7201313376</v>
      </c>
      <c r="DO29" s="18">
        <f t="shared" si="74"/>
        <v>17999.501291420311</v>
      </c>
      <c r="DP29" s="17">
        <f t="shared" si="75"/>
        <v>0.95525400581956288</v>
      </c>
      <c r="DQ29" s="20">
        <f t="shared" si="76"/>
        <v>16.615248793545685</v>
      </c>
      <c r="DS29" s="2">
        <v>2100</v>
      </c>
      <c r="DT29" s="2">
        <v>8</v>
      </c>
      <c r="DU29" s="2">
        <v>16550.632794789981</v>
      </c>
      <c r="DV29" s="2">
        <f t="shared" si="77"/>
        <v>69619</v>
      </c>
      <c r="DW29" s="2">
        <f t="shared" si="78"/>
        <v>8047450.5644586682</v>
      </c>
      <c r="DX29" s="17">
        <f t="shared" si="79"/>
        <v>0.99749262114221848</v>
      </c>
      <c r="DY29" s="18">
        <f t="shared" si="80"/>
        <v>8414950.5644586682</v>
      </c>
      <c r="DZ29" s="18">
        <f t="shared" si="81"/>
        <v>18050.63279478997</v>
      </c>
      <c r="EA29" s="17">
        <f t="shared" si="82"/>
        <v>0.95532997955010424</v>
      </c>
      <c r="EB29" s="20">
        <f t="shared" si="83"/>
        <v>16.63945975346552</v>
      </c>
      <c r="ED29" s="2">
        <v>2100</v>
      </c>
      <c r="EE29" s="2">
        <v>8</v>
      </c>
      <c r="EF29" s="2">
        <v>16528.105653404687</v>
      </c>
      <c r="EG29" s="2">
        <f t="shared" si="84"/>
        <v>69237</v>
      </c>
      <c r="EH29" s="2">
        <f t="shared" si="85"/>
        <v>8017374.3866171436</v>
      </c>
      <c r="EI29" s="17">
        <f t="shared" si="86"/>
        <v>0.99749319272161474</v>
      </c>
      <c r="EJ29" s="18">
        <f t="shared" si="87"/>
        <v>8382774.3866171436</v>
      </c>
      <c r="EK29" s="18">
        <f t="shared" si="88"/>
        <v>17928.105653404258</v>
      </c>
      <c r="EL29" s="17">
        <f t="shared" si="89"/>
        <v>0.95488917287571851</v>
      </c>
      <c r="EM29" s="20">
        <f t="shared" si="90"/>
        <v>16.604002395317906</v>
      </c>
    </row>
    <row r="30" spans="1:143">
      <c r="A30" s="36">
        <v>23</v>
      </c>
      <c r="B30" s="16">
        <f t="shared" si="1"/>
        <v>2200</v>
      </c>
      <c r="C30" s="2">
        <f t="shared" si="2"/>
        <v>102</v>
      </c>
      <c r="D30" s="2">
        <f t="shared" si="2"/>
        <v>219127.20942154378</v>
      </c>
      <c r="E30" s="2">
        <f t="shared" si="92"/>
        <v>839950</v>
      </c>
      <c r="F30" s="2">
        <f t="shared" si="92"/>
        <v>97376547.267980605</v>
      </c>
      <c r="G30" s="17">
        <f t="shared" si="4"/>
        <v>0.99761034345968103</v>
      </c>
      <c r="H30" s="18">
        <f t="shared" si="0"/>
        <v>101802947.26798061</v>
      </c>
      <c r="I30" s="18">
        <f t="shared" si="5"/>
        <v>206127.20942154527</v>
      </c>
      <c r="J30" s="17">
        <f t="shared" si="91"/>
        <v>0.95721864524799871</v>
      </c>
      <c r="K30" s="20">
        <f t="shared" si="6"/>
        <v>17.416703961539653</v>
      </c>
      <c r="M30" s="2">
        <v>2200</v>
      </c>
      <c r="N30" s="2">
        <v>8</v>
      </c>
      <c r="O30" s="2">
        <v>17198.203432326514</v>
      </c>
      <c r="P30" s="2">
        <f t="shared" si="7"/>
        <v>70382</v>
      </c>
      <c r="Q30" s="2">
        <f t="shared" si="8"/>
        <v>8177354.9778137235</v>
      </c>
      <c r="R30" s="17">
        <f t="shared" si="9"/>
        <v>0.99761871013465631</v>
      </c>
      <c r="S30" s="18">
        <f t="shared" si="10"/>
        <v>8546954.9778137244</v>
      </c>
      <c r="T30" s="18">
        <f t="shared" si="11"/>
        <v>17198.203432327136</v>
      </c>
      <c r="U30" s="17">
        <f t="shared" si="12"/>
        <v>0.9575349420662792</v>
      </c>
      <c r="V30" s="20">
        <f t="shared" si="13"/>
        <v>17.388531792187273</v>
      </c>
      <c r="X30" s="2">
        <v>2200</v>
      </c>
      <c r="Y30" s="2">
        <v>8</v>
      </c>
      <c r="Z30" s="2">
        <v>17183.158782650811</v>
      </c>
      <c r="AA30" s="2">
        <f t="shared" si="14"/>
        <v>70388</v>
      </c>
      <c r="AB30" s="2">
        <f t="shared" si="15"/>
        <v>8173471.2302004043</v>
      </c>
      <c r="AC30" s="17">
        <f t="shared" si="16"/>
        <v>0.99760477344558296</v>
      </c>
      <c r="AD30" s="18">
        <f t="shared" si="17"/>
        <v>8545271.2302004043</v>
      </c>
      <c r="AE30" s="18">
        <f t="shared" si="18"/>
        <v>17283.158782651648</v>
      </c>
      <c r="AF30" s="17">
        <f t="shared" si="19"/>
        <v>0.95716100944410776</v>
      </c>
      <c r="AG30" s="20">
        <f t="shared" si="20"/>
        <v>17.386891129947315</v>
      </c>
      <c r="AI30" s="2">
        <v>2200</v>
      </c>
      <c r="AJ30" s="2">
        <v>8</v>
      </c>
      <c r="AK30" s="2">
        <v>17183.158782650811</v>
      </c>
      <c r="AL30" s="2">
        <f t="shared" si="21"/>
        <v>70388</v>
      </c>
      <c r="AM30" s="2">
        <f t="shared" si="22"/>
        <v>8173471.2302004043</v>
      </c>
      <c r="AN30" s="17">
        <f t="shared" si="23"/>
        <v>0.99760477344558296</v>
      </c>
      <c r="AO30" s="18">
        <f t="shared" si="24"/>
        <v>8545271.2302004043</v>
      </c>
      <c r="AP30" s="18">
        <f t="shared" si="25"/>
        <v>17283.158782651648</v>
      </c>
      <c r="AQ30" s="17">
        <f t="shared" si="26"/>
        <v>0.95716100944410776</v>
      </c>
      <c r="AR30" s="20">
        <f t="shared" si="27"/>
        <v>17.386891129947315</v>
      </c>
      <c r="AT30" s="2">
        <v>2200</v>
      </c>
      <c r="AU30" s="2">
        <v>8</v>
      </c>
      <c r="AV30" s="2">
        <v>17205.130203363991</v>
      </c>
      <c r="AW30" s="2">
        <f t="shared" si="28"/>
        <v>70170</v>
      </c>
      <c r="AX30" s="2">
        <f t="shared" si="29"/>
        <v>8152920.3697890164</v>
      </c>
      <c r="AY30" s="17">
        <f t="shared" si="30"/>
        <v>0.99763989990900814</v>
      </c>
      <c r="AZ30" s="18">
        <f t="shared" si="31"/>
        <v>8518120.3697890155</v>
      </c>
      <c r="BA30" s="18">
        <f t="shared" si="32"/>
        <v>17005.130203362554</v>
      </c>
      <c r="BB30" s="17">
        <f t="shared" si="33"/>
        <v>0.95799182758246648</v>
      </c>
      <c r="BC30" s="20">
        <f t="shared" si="34"/>
        <v>17.402769927084336</v>
      </c>
      <c r="BE30" s="2">
        <v>2200</v>
      </c>
      <c r="BF30" s="2">
        <v>8</v>
      </c>
      <c r="BG30" s="2">
        <v>17196.248173707983</v>
      </c>
      <c r="BH30" s="2">
        <f t="shared" si="35"/>
        <v>70152</v>
      </c>
      <c r="BI30" s="2">
        <f t="shared" si="36"/>
        <v>8144677.991249999</v>
      </c>
      <c r="BJ30" s="17">
        <f t="shared" si="37"/>
        <v>0.99762510843442032</v>
      </c>
      <c r="BK30" s="18">
        <f t="shared" si="38"/>
        <v>8512077.991249999</v>
      </c>
      <c r="BL30" s="18">
        <f t="shared" si="39"/>
        <v>17096.248173708096</v>
      </c>
      <c r="BM30" s="17">
        <f t="shared" si="40"/>
        <v>0.95710247876813737</v>
      </c>
      <c r="BN30" s="20">
        <f t="shared" si="41"/>
        <v>17.394750894211345</v>
      </c>
      <c r="BP30" s="2">
        <v>2200</v>
      </c>
      <c r="BQ30" s="2">
        <v>8</v>
      </c>
      <c r="BR30" s="2">
        <v>17161.983977666685</v>
      </c>
      <c r="BS30" s="2">
        <f t="shared" si="42"/>
        <v>69938</v>
      </c>
      <c r="BT30" s="2">
        <f t="shared" si="43"/>
        <v>8123773.2296667965</v>
      </c>
      <c r="BU30" s="17">
        <f t="shared" si="44"/>
        <v>0.99761785892589683</v>
      </c>
      <c r="BV30" s="18">
        <f t="shared" si="45"/>
        <v>8491173.2296667956</v>
      </c>
      <c r="BW30" s="18">
        <f t="shared" si="46"/>
        <v>17061.983977666125</v>
      </c>
      <c r="BX30" s="17">
        <f t="shared" si="47"/>
        <v>0.95716238757339722</v>
      </c>
      <c r="BY30" s="20">
        <f t="shared" si="48"/>
        <v>17.385596572456876</v>
      </c>
      <c r="CA30" s="2">
        <v>2200</v>
      </c>
      <c r="CB30" s="2">
        <v>10</v>
      </c>
      <c r="CC30" s="2">
        <v>21346.640783536168</v>
      </c>
      <c r="CD30" s="2">
        <f t="shared" si="49"/>
        <v>70264</v>
      </c>
      <c r="CE30" s="2">
        <f t="shared" si="50"/>
        <v>8076707.3684949931</v>
      </c>
      <c r="CF30" s="17">
        <f t="shared" si="51"/>
        <v>0.99755806689760917</v>
      </c>
      <c r="CG30" s="18">
        <f t="shared" si="52"/>
        <v>8455107.3684949931</v>
      </c>
      <c r="CH30" s="18">
        <f t="shared" si="53"/>
        <v>17546.640783535317</v>
      </c>
      <c r="CI30" s="17">
        <f t="shared" si="54"/>
        <v>0.95696240656803844</v>
      </c>
      <c r="CJ30" s="20">
        <f t="shared" si="55"/>
        <v>17.538527009652107</v>
      </c>
      <c r="CL30" s="2">
        <v>2200</v>
      </c>
      <c r="CM30" s="2">
        <v>9</v>
      </c>
      <c r="CN30" s="2">
        <v>19356.684615052047</v>
      </c>
      <c r="CO30" s="2">
        <f t="shared" si="56"/>
        <v>70140</v>
      </c>
      <c r="CP30" s="2">
        <f t="shared" si="57"/>
        <v>8099211.68253313</v>
      </c>
      <c r="CQ30" s="17">
        <f t="shared" si="58"/>
        <v>0.99765308299551947</v>
      </c>
      <c r="CR30" s="18">
        <f t="shared" si="59"/>
        <v>8462211.68253313</v>
      </c>
      <c r="CS30" s="18">
        <f t="shared" si="60"/>
        <v>16956.684615053236</v>
      </c>
      <c r="CT30" s="17">
        <f t="shared" si="61"/>
        <v>0.9575846208348463</v>
      </c>
      <c r="CU30" s="20">
        <f t="shared" si="62"/>
        <v>17.502584010615315</v>
      </c>
      <c r="CW30" s="2">
        <v>2200</v>
      </c>
      <c r="CX30" s="2">
        <v>9</v>
      </c>
      <c r="CY30" s="2">
        <v>19330.50601924094</v>
      </c>
      <c r="CZ30" s="2">
        <f t="shared" si="63"/>
        <v>69625</v>
      </c>
      <c r="DA30" s="2">
        <f t="shared" si="64"/>
        <v>8074885.0221736161</v>
      </c>
      <c r="DB30" s="17">
        <f t="shared" si="65"/>
        <v>0.99755000286549378</v>
      </c>
      <c r="DC30" s="18">
        <f t="shared" si="66"/>
        <v>8451085.022173617</v>
      </c>
      <c r="DD30" s="18">
        <f t="shared" si="67"/>
        <v>17530.506019242108</v>
      </c>
      <c r="DE30" s="17">
        <f t="shared" si="68"/>
        <v>0.95666902563867784</v>
      </c>
      <c r="DF30" s="20">
        <f t="shared" si="69"/>
        <v>17.382108510827372</v>
      </c>
      <c r="DH30" s="2">
        <v>2200</v>
      </c>
      <c r="DI30" s="2">
        <v>9</v>
      </c>
      <c r="DJ30" s="2">
        <v>19334.054114510371</v>
      </c>
      <c r="DK30" s="2">
        <f t="shared" si="70"/>
        <v>69630</v>
      </c>
      <c r="DL30" s="2">
        <f t="shared" si="71"/>
        <v>8078617.7742458489</v>
      </c>
      <c r="DM30" s="17">
        <f t="shared" si="72"/>
        <v>0.997621640208608</v>
      </c>
      <c r="DN30" s="18">
        <f t="shared" si="73"/>
        <v>8443817.7742458489</v>
      </c>
      <c r="DO30" s="18">
        <f t="shared" si="74"/>
        <v>17034.054114511237</v>
      </c>
      <c r="DP30" s="17">
        <f t="shared" si="75"/>
        <v>0.9571849736678727</v>
      </c>
      <c r="DQ30" s="20">
        <f t="shared" si="76"/>
        <v>17.406451117047862</v>
      </c>
      <c r="DS30" s="2">
        <v>2200</v>
      </c>
      <c r="DT30" s="2">
        <v>9</v>
      </c>
      <c r="DU30" s="2">
        <v>19393.9698195733</v>
      </c>
      <c r="DV30" s="2">
        <f t="shared" si="77"/>
        <v>69628</v>
      </c>
      <c r="DW30" s="2">
        <f t="shared" si="78"/>
        <v>8066844.5342782419</v>
      </c>
      <c r="DX30" s="17">
        <f t="shared" si="79"/>
        <v>0.99762157205490443</v>
      </c>
      <c r="DY30" s="18">
        <f t="shared" si="80"/>
        <v>8432044.5342782419</v>
      </c>
      <c r="DZ30" s="18">
        <f t="shared" si="81"/>
        <v>17093.969819573686</v>
      </c>
      <c r="EA30" s="17">
        <f t="shared" si="82"/>
        <v>0.95727061862018226</v>
      </c>
      <c r="EB30" s="20">
        <f t="shared" si="83"/>
        <v>17.43181497982102</v>
      </c>
      <c r="ED30" s="2">
        <v>2200</v>
      </c>
      <c r="EE30" s="2">
        <v>8</v>
      </c>
      <c r="EF30" s="2">
        <v>17237.470717264161</v>
      </c>
      <c r="EG30" s="2">
        <f t="shared" si="84"/>
        <v>69245</v>
      </c>
      <c r="EH30" s="2">
        <f t="shared" si="85"/>
        <v>8034611.857334408</v>
      </c>
      <c r="EI30" s="17">
        <f t="shared" si="86"/>
        <v>0.9976084482286669</v>
      </c>
      <c r="EJ30" s="18">
        <f t="shared" si="87"/>
        <v>8399811.8573344089</v>
      </c>
      <c r="EK30" s="18">
        <f t="shared" si="88"/>
        <v>17037.470717265271</v>
      </c>
      <c r="EL30" s="17">
        <f t="shared" si="89"/>
        <v>0.95682992608829165</v>
      </c>
      <c r="EM30" s="20">
        <f t="shared" si="90"/>
        <v>17.39466917604733</v>
      </c>
    </row>
    <row r="31" spans="1:143">
      <c r="A31" s="36">
        <v>24</v>
      </c>
      <c r="B31" s="16">
        <f t="shared" si="1"/>
        <v>2300</v>
      </c>
      <c r="C31" s="2">
        <f t="shared" si="2"/>
        <v>62</v>
      </c>
      <c r="D31" s="2">
        <f t="shared" si="2"/>
        <v>139058.35573154996</v>
      </c>
      <c r="E31" s="2">
        <f t="shared" si="92"/>
        <v>840012</v>
      </c>
      <c r="F31" s="2">
        <f t="shared" si="92"/>
        <v>97515605.623712152</v>
      </c>
      <c r="G31" s="17">
        <f t="shared" si="4"/>
        <v>0.99768398098726541</v>
      </c>
      <c r="H31" s="18">
        <f t="shared" si="0"/>
        <v>102000605.62371215</v>
      </c>
      <c r="I31" s="18">
        <f t="shared" si="5"/>
        <v>197658.35573154688</v>
      </c>
      <c r="J31" s="17">
        <f t="shared" si="91"/>
        <v>0.95907715984480357</v>
      </c>
      <c r="K31" s="20">
        <f t="shared" si="6"/>
        <v>18.20837232342782</v>
      </c>
      <c r="M31" s="2">
        <v>2300</v>
      </c>
      <c r="N31" s="2">
        <v>6</v>
      </c>
      <c r="O31" s="2">
        <v>13452.179304909654</v>
      </c>
      <c r="P31" s="2">
        <f t="shared" si="7"/>
        <v>70388</v>
      </c>
      <c r="Q31" s="2">
        <f t="shared" si="8"/>
        <v>8190807.1571186334</v>
      </c>
      <c r="R31" s="17">
        <f t="shared" si="9"/>
        <v>0.99770375620127572</v>
      </c>
      <c r="S31" s="18">
        <f t="shared" si="10"/>
        <v>8563407.1571186334</v>
      </c>
      <c r="T31" s="18">
        <f t="shared" si="11"/>
        <v>16452.179304908961</v>
      </c>
      <c r="U31" s="17">
        <f t="shared" si="12"/>
        <v>0.95937811739579526</v>
      </c>
      <c r="V31" s="20">
        <f t="shared" si="13"/>
        <v>18.178919600923056</v>
      </c>
      <c r="X31" s="2">
        <v>2300</v>
      </c>
      <c r="Y31" s="2">
        <v>6</v>
      </c>
      <c r="Z31" s="2">
        <v>13440.411603369583</v>
      </c>
      <c r="AA31" s="2">
        <f t="shared" si="14"/>
        <v>70394</v>
      </c>
      <c r="AB31" s="2">
        <f t="shared" si="15"/>
        <v>8186911.6418037741</v>
      </c>
      <c r="AC31" s="17">
        <f t="shared" si="16"/>
        <v>0.99768981107473387</v>
      </c>
      <c r="AD31" s="18">
        <f t="shared" si="17"/>
        <v>8561811.641803775</v>
      </c>
      <c r="AE31" s="18">
        <f t="shared" si="18"/>
        <v>16540.411603370681</v>
      </c>
      <c r="AF31" s="17">
        <f t="shared" si="19"/>
        <v>0.95901371097228749</v>
      </c>
      <c r="AG31" s="20">
        <f t="shared" si="20"/>
        <v>18.177204363126741</v>
      </c>
      <c r="AI31" s="2">
        <v>2300</v>
      </c>
      <c r="AJ31" s="2">
        <v>6</v>
      </c>
      <c r="AK31" s="2">
        <v>13440.411603369583</v>
      </c>
      <c r="AL31" s="2">
        <f t="shared" si="21"/>
        <v>70394</v>
      </c>
      <c r="AM31" s="2">
        <f t="shared" si="22"/>
        <v>8186911.6418037741</v>
      </c>
      <c r="AN31" s="17">
        <f t="shared" si="23"/>
        <v>0.99768981107473387</v>
      </c>
      <c r="AO31" s="18">
        <f t="shared" si="24"/>
        <v>8561811.641803775</v>
      </c>
      <c r="AP31" s="18">
        <f t="shared" si="25"/>
        <v>16540.411603370681</v>
      </c>
      <c r="AQ31" s="17">
        <f t="shared" si="26"/>
        <v>0.95901371097228749</v>
      </c>
      <c r="AR31" s="20">
        <f t="shared" si="27"/>
        <v>18.177204363126741</v>
      </c>
      <c r="AT31" s="2">
        <v>2300</v>
      </c>
      <c r="AU31" s="2">
        <v>4</v>
      </c>
      <c r="AV31" s="2">
        <v>9015.5564730104852</v>
      </c>
      <c r="AW31" s="2">
        <f t="shared" si="28"/>
        <v>70174</v>
      </c>
      <c r="AX31" s="2">
        <f t="shared" si="29"/>
        <v>8161935.9262620267</v>
      </c>
      <c r="AY31" s="17">
        <f t="shared" si="30"/>
        <v>0.99769676979071886</v>
      </c>
      <c r="AZ31" s="18">
        <f t="shared" si="31"/>
        <v>8534535.9262620267</v>
      </c>
      <c r="BA31" s="18">
        <f t="shared" si="32"/>
        <v>16415.556473011151</v>
      </c>
      <c r="BB31" s="17">
        <f t="shared" si="33"/>
        <v>0.95983800587810764</v>
      </c>
      <c r="BC31" s="20">
        <f t="shared" si="34"/>
        <v>18.193804923769989</v>
      </c>
      <c r="BE31" s="2">
        <v>2300</v>
      </c>
      <c r="BF31" s="2">
        <v>5</v>
      </c>
      <c r="BG31" s="2">
        <v>11230.776092447912</v>
      </c>
      <c r="BH31" s="2">
        <f t="shared" si="35"/>
        <v>70157</v>
      </c>
      <c r="BI31" s="2">
        <f t="shared" si="36"/>
        <v>8155908.7673424473</v>
      </c>
      <c r="BJ31" s="17">
        <f t="shared" si="37"/>
        <v>0.99769621297231192</v>
      </c>
      <c r="BK31" s="18">
        <f t="shared" si="38"/>
        <v>8528508.7673424482</v>
      </c>
      <c r="BL31" s="18">
        <f t="shared" si="39"/>
        <v>16430.776092449203</v>
      </c>
      <c r="BM31" s="17">
        <f t="shared" si="40"/>
        <v>0.9589499637820591</v>
      </c>
      <c r="BN31" s="20">
        <f t="shared" si="41"/>
        <v>18.185421389402769</v>
      </c>
      <c r="BP31" s="2">
        <v>2300</v>
      </c>
      <c r="BQ31" s="2">
        <v>5</v>
      </c>
      <c r="BR31" s="2">
        <v>11208.398332494675</v>
      </c>
      <c r="BS31" s="2">
        <f t="shared" si="42"/>
        <v>69943</v>
      </c>
      <c r="BT31" s="2">
        <f t="shared" si="43"/>
        <v>8134981.6279992908</v>
      </c>
      <c r="BU31" s="17">
        <f t="shared" si="44"/>
        <v>0.99768918051494182</v>
      </c>
      <c r="BV31" s="18">
        <f t="shared" si="45"/>
        <v>8507581.6279992908</v>
      </c>
      <c r="BW31" s="18">
        <f t="shared" si="46"/>
        <v>16408.398332495242</v>
      </c>
      <c r="BX31" s="17">
        <f t="shared" si="47"/>
        <v>0.95901201439166939</v>
      </c>
      <c r="BY31" s="20">
        <f t="shared" si="48"/>
        <v>18.175850962114009</v>
      </c>
      <c r="CA31" s="2">
        <v>2300</v>
      </c>
      <c r="CB31" s="2">
        <v>5</v>
      </c>
      <c r="CC31" s="2">
        <v>11135.302157781807</v>
      </c>
      <c r="CD31" s="2">
        <f t="shared" si="49"/>
        <v>70269</v>
      </c>
      <c r="CE31" s="2">
        <f t="shared" si="50"/>
        <v>8087842.6706527751</v>
      </c>
      <c r="CF31" s="17">
        <f t="shared" si="51"/>
        <v>0.99762905332500429</v>
      </c>
      <c r="CG31" s="18">
        <f t="shared" si="52"/>
        <v>8471942.6706527751</v>
      </c>
      <c r="CH31" s="18">
        <f t="shared" si="53"/>
        <v>16835.302157782018</v>
      </c>
      <c r="CI31" s="17">
        <f t="shared" si="54"/>
        <v>0.95886785265713748</v>
      </c>
      <c r="CJ31" s="20">
        <f t="shared" si="55"/>
        <v>18.335732782818113</v>
      </c>
      <c r="CL31" s="2">
        <v>2300</v>
      </c>
      <c r="CM31" s="2">
        <v>5</v>
      </c>
      <c r="CN31" s="2">
        <v>11227.13779983022</v>
      </c>
      <c r="CO31" s="2">
        <f t="shared" si="56"/>
        <v>70145</v>
      </c>
      <c r="CP31" s="2">
        <f t="shared" si="57"/>
        <v>8110438.8203329602</v>
      </c>
      <c r="CQ31" s="17">
        <f t="shared" si="58"/>
        <v>0.99772420169262499</v>
      </c>
      <c r="CR31" s="18">
        <f t="shared" si="59"/>
        <v>8478438.8203329593</v>
      </c>
      <c r="CS31" s="18">
        <f t="shared" si="60"/>
        <v>16227.137799829245</v>
      </c>
      <c r="CT31" s="17">
        <f t="shared" si="61"/>
        <v>0.95942088518041424</v>
      </c>
      <c r="CU31" s="20">
        <f t="shared" si="62"/>
        <v>18.298156011097831</v>
      </c>
      <c r="CW31" s="2">
        <v>2300</v>
      </c>
      <c r="CX31" s="2">
        <v>5</v>
      </c>
      <c r="CY31" s="2">
        <v>11211.953861649565</v>
      </c>
      <c r="CZ31" s="2">
        <f t="shared" si="63"/>
        <v>69630</v>
      </c>
      <c r="DA31" s="2">
        <f t="shared" si="64"/>
        <v>8086096.9760352653</v>
      </c>
      <c r="DB31" s="17">
        <f t="shared" si="65"/>
        <v>0.997621640208608</v>
      </c>
      <c r="DC31" s="18">
        <f t="shared" si="66"/>
        <v>8467896.9760352653</v>
      </c>
      <c r="DD31" s="18">
        <f t="shared" si="67"/>
        <v>16811.953861648217</v>
      </c>
      <c r="DE31" s="17">
        <f t="shared" si="68"/>
        <v>0.958572151151876</v>
      </c>
      <c r="DF31" s="20">
        <f t="shared" si="69"/>
        <v>18.172204352228615</v>
      </c>
      <c r="DH31" s="2">
        <v>2300</v>
      </c>
      <c r="DI31" s="2">
        <v>5</v>
      </c>
      <c r="DJ31" s="2">
        <v>11214.011804696582</v>
      </c>
      <c r="DK31" s="2">
        <f t="shared" si="70"/>
        <v>69635</v>
      </c>
      <c r="DL31" s="2">
        <f t="shared" si="71"/>
        <v>8089831.7860505451</v>
      </c>
      <c r="DM31" s="17">
        <f t="shared" si="72"/>
        <v>0.99769327755172221</v>
      </c>
      <c r="DN31" s="18">
        <f t="shared" si="73"/>
        <v>8460131.7860505451</v>
      </c>
      <c r="DO31" s="18">
        <f t="shared" si="74"/>
        <v>16314.011804696172</v>
      </c>
      <c r="DP31" s="17">
        <f t="shared" si="75"/>
        <v>0.95903431804942996</v>
      </c>
      <c r="DQ31" s="20">
        <f t="shared" si="76"/>
        <v>18.197653440550038</v>
      </c>
      <c r="DS31" s="2">
        <v>2300</v>
      </c>
      <c r="DT31" s="2">
        <v>5</v>
      </c>
      <c r="DU31" s="2">
        <v>11248.763720662211</v>
      </c>
      <c r="DV31" s="2">
        <f t="shared" si="77"/>
        <v>69633</v>
      </c>
      <c r="DW31" s="2">
        <f t="shared" si="78"/>
        <v>8078093.2979989043</v>
      </c>
      <c r="DX31" s="17">
        <f t="shared" si="79"/>
        <v>0.997693211450841</v>
      </c>
      <c r="DY31" s="18">
        <f t="shared" si="80"/>
        <v>8448393.2979989052</v>
      </c>
      <c r="DZ31" s="18">
        <f t="shared" si="81"/>
        <v>16348.763720663264</v>
      </c>
      <c r="EA31" s="17">
        <f t="shared" si="82"/>
        <v>0.95912665615614789</v>
      </c>
      <c r="EB31" s="20">
        <f t="shared" si="83"/>
        <v>18.22417020617652</v>
      </c>
      <c r="ED31" s="2">
        <v>2300</v>
      </c>
      <c r="EE31" s="2">
        <v>5</v>
      </c>
      <c r="EF31" s="2">
        <v>11233.452977327681</v>
      </c>
      <c r="EG31" s="2">
        <f t="shared" si="84"/>
        <v>69250</v>
      </c>
      <c r="EH31" s="2">
        <f t="shared" si="85"/>
        <v>8045845.3103117356</v>
      </c>
      <c r="EI31" s="17">
        <f t="shared" si="86"/>
        <v>0.99768048292057454</v>
      </c>
      <c r="EJ31" s="18">
        <f t="shared" si="87"/>
        <v>8416145.3103117347</v>
      </c>
      <c r="EK31" s="18">
        <f t="shared" si="88"/>
        <v>16333.452977325767</v>
      </c>
      <c r="EL31" s="17">
        <f t="shared" si="89"/>
        <v>0.95869048402345725</v>
      </c>
      <c r="EM31" s="20">
        <f t="shared" si="90"/>
        <v>18.185335956776754</v>
      </c>
    </row>
    <row r="32" spans="1:143">
      <c r="A32" s="36">
        <v>25</v>
      </c>
      <c r="B32" s="16">
        <f t="shared" si="1"/>
        <v>2400</v>
      </c>
      <c r="C32" s="2">
        <f t="shared" si="2"/>
        <v>84</v>
      </c>
      <c r="D32" s="2">
        <f t="shared" si="2"/>
        <v>199120.66099181163</v>
      </c>
      <c r="E32" s="2">
        <f t="shared" si="92"/>
        <v>840096</v>
      </c>
      <c r="F32" s="2">
        <f t="shared" si="92"/>
        <v>97714726.28470397</v>
      </c>
      <c r="G32" s="17">
        <f t="shared" si="4"/>
        <v>0.9977837479601217</v>
      </c>
      <c r="H32" s="18">
        <f t="shared" si="0"/>
        <v>102193126.28470397</v>
      </c>
      <c r="I32" s="18">
        <f t="shared" si="5"/>
        <v>192520.66099181771</v>
      </c>
      <c r="J32" s="17">
        <f t="shared" si="91"/>
        <v>0.96088736643746475</v>
      </c>
      <c r="K32" s="20">
        <f t="shared" si="6"/>
        <v>19.000040685315984</v>
      </c>
      <c r="M32" s="2">
        <v>2400</v>
      </c>
      <c r="N32" s="2">
        <v>7</v>
      </c>
      <c r="O32" s="2">
        <v>16613.326071243486</v>
      </c>
      <c r="P32" s="2">
        <f t="shared" si="7"/>
        <v>70395</v>
      </c>
      <c r="Q32" s="2">
        <f t="shared" si="8"/>
        <v>8207420.4831898771</v>
      </c>
      <c r="R32" s="17">
        <f t="shared" si="9"/>
        <v>0.99780297661233164</v>
      </c>
      <c r="S32" s="18">
        <f t="shared" si="10"/>
        <v>8579420.4831898771</v>
      </c>
      <c r="T32" s="18">
        <f t="shared" si="11"/>
        <v>16013.326071243733</v>
      </c>
      <c r="U32" s="17">
        <f t="shared" si="12"/>
        <v>0.96117212699239651</v>
      </c>
      <c r="V32" s="20">
        <f t="shared" si="13"/>
        <v>18.969307409658843</v>
      </c>
      <c r="X32" s="2">
        <v>2400</v>
      </c>
      <c r="Y32" s="2">
        <v>7</v>
      </c>
      <c r="Z32" s="2">
        <v>16598.79306076518</v>
      </c>
      <c r="AA32" s="2">
        <f t="shared" si="14"/>
        <v>70401</v>
      </c>
      <c r="AB32" s="2">
        <f t="shared" si="15"/>
        <v>8203510.4348645397</v>
      </c>
      <c r="AC32" s="17">
        <f t="shared" si="16"/>
        <v>0.99778902164207661</v>
      </c>
      <c r="AD32" s="18">
        <f t="shared" si="17"/>
        <v>8577910.4348645397</v>
      </c>
      <c r="AE32" s="18">
        <f t="shared" si="18"/>
        <v>16098.79306076467</v>
      </c>
      <c r="AF32" s="17">
        <f t="shared" si="19"/>
        <v>0.9608169465398626</v>
      </c>
      <c r="AG32" s="20">
        <f t="shared" si="20"/>
        <v>18.967517596306163</v>
      </c>
      <c r="AI32" s="2">
        <v>2400</v>
      </c>
      <c r="AJ32" s="2">
        <v>7</v>
      </c>
      <c r="AK32" s="2">
        <v>16598.79306076518</v>
      </c>
      <c r="AL32" s="2">
        <f t="shared" si="21"/>
        <v>70401</v>
      </c>
      <c r="AM32" s="2">
        <f t="shared" si="22"/>
        <v>8203510.4348645397</v>
      </c>
      <c r="AN32" s="17">
        <f t="shared" si="23"/>
        <v>0.99778902164207661</v>
      </c>
      <c r="AO32" s="18">
        <f t="shared" si="24"/>
        <v>8577910.4348645397</v>
      </c>
      <c r="AP32" s="18">
        <f t="shared" si="25"/>
        <v>16098.79306076467</v>
      </c>
      <c r="AQ32" s="17">
        <f t="shared" si="26"/>
        <v>0.9608169465398626</v>
      </c>
      <c r="AR32" s="20">
        <f t="shared" si="27"/>
        <v>18.967517596306163</v>
      </c>
      <c r="AT32" s="2">
        <v>2400</v>
      </c>
      <c r="AU32" s="2">
        <v>7</v>
      </c>
      <c r="AV32" s="2">
        <v>16620.017276305647</v>
      </c>
      <c r="AW32" s="2">
        <f t="shared" si="28"/>
        <v>70181</v>
      </c>
      <c r="AX32" s="2">
        <f t="shared" si="29"/>
        <v>8178555.9435383324</v>
      </c>
      <c r="AY32" s="17">
        <f t="shared" si="30"/>
        <v>0.99779629208371245</v>
      </c>
      <c r="AZ32" s="18">
        <f t="shared" si="31"/>
        <v>8550555.9435383324</v>
      </c>
      <c r="BA32" s="18">
        <f t="shared" si="32"/>
        <v>16020.017276305705</v>
      </c>
      <c r="BB32" s="17">
        <f t="shared" si="33"/>
        <v>0.96163969979204456</v>
      </c>
      <c r="BC32" s="20">
        <f t="shared" si="34"/>
        <v>18.984839920455642</v>
      </c>
      <c r="BE32" s="2">
        <v>2400</v>
      </c>
      <c r="BF32" s="2">
        <v>7</v>
      </c>
      <c r="BG32" s="2">
        <v>16611.437307157685</v>
      </c>
      <c r="BH32" s="2">
        <f t="shared" si="35"/>
        <v>70164</v>
      </c>
      <c r="BI32" s="2">
        <f t="shared" si="36"/>
        <v>8172520.2046496049</v>
      </c>
      <c r="BJ32" s="17">
        <f t="shared" si="37"/>
        <v>0.99779575932536013</v>
      </c>
      <c r="BK32" s="18">
        <f t="shared" si="38"/>
        <v>8544520.2046496049</v>
      </c>
      <c r="BL32" s="18">
        <f t="shared" si="39"/>
        <v>16011.437307156622</v>
      </c>
      <c r="BM32" s="17">
        <f t="shared" si="40"/>
        <v>0.9607502981247511</v>
      </c>
      <c r="BN32" s="20">
        <f t="shared" si="41"/>
        <v>18.976091884594194</v>
      </c>
      <c r="BP32" s="2">
        <v>2400</v>
      </c>
      <c r="BQ32" s="2">
        <v>7</v>
      </c>
      <c r="BR32" s="2">
        <v>16578.338369606274</v>
      </c>
      <c r="BS32" s="2">
        <f t="shared" si="42"/>
        <v>69950</v>
      </c>
      <c r="BT32" s="2">
        <f t="shared" si="43"/>
        <v>8151559.9663688969</v>
      </c>
      <c r="BU32" s="17">
        <f t="shared" si="44"/>
        <v>0.9977890307396049</v>
      </c>
      <c r="BV32" s="18">
        <f t="shared" si="45"/>
        <v>8523559.9663688969</v>
      </c>
      <c r="BW32" s="18">
        <f t="shared" si="46"/>
        <v>15978.338369606063</v>
      </c>
      <c r="BX32" s="17">
        <f t="shared" si="47"/>
        <v>0.96081316295967567</v>
      </c>
      <c r="BY32" s="20">
        <f t="shared" si="48"/>
        <v>18.966105351771137</v>
      </c>
      <c r="CA32" s="2">
        <v>2400</v>
      </c>
      <c r="CB32" s="2">
        <v>7</v>
      </c>
      <c r="CC32" s="2">
        <v>16470.221841092061</v>
      </c>
      <c r="CD32" s="2">
        <f t="shared" si="49"/>
        <v>70276</v>
      </c>
      <c r="CE32" s="2">
        <f t="shared" si="50"/>
        <v>8104312.8924938673</v>
      </c>
      <c r="CF32" s="17">
        <f t="shared" si="51"/>
        <v>0.99772843432335734</v>
      </c>
      <c r="CG32" s="18">
        <f t="shared" si="52"/>
        <v>8488312.8924938664</v>
      </c>
      <c r="CH32" s="18">
        <f t="shared" si="53"/>
        <v>16370.22184109129</v>
      </c>
      <c r="CI32" s="17">
        <f t="shared" si="54"/>
        <v>0.96072066022141234</v>
      </c>
      <c r="CJ32" s="20">
        <f t="shared" si="55"/>
        <v>19.132938555984115</v>
      </c>
      <c r="CL32" s="2">
        <v>2400</v>
      </c>
      <c r="CM32" s="2">
        <v>7</v>
      </c>
      <c r="CN32" s="2">
        <v>16606.055909716724</v>
      </c>
      <c r="CO32" s="2">
        <f t="shared" si="56"/>
        <v>70152</v>
      </c>
      <c r="CP32" s="2">
        <f t="shared" si="57"/>
        <v>8127044.8762426767</v>
      </c>
      <c r="CQ32" s="17">
        <f t="shared" si="58"/>
        <v>0.99782376786857263</v>
      </c>
      <c r="CR32" s="18">
        <f t="shared" si="59"/>
        <v>8494244.8762426767</v>
      </c>
      <c r="CS32" s="18">
        <f t="shared" si="60"/>
        <v>15806.055909717456</v>
      </c>
      <c r="CT32" s="17">
        <f t="shared" si="61"/>
        <v>0.96120949986213422</v>
      </c>
      <c r="CU32" s="20">
        <f t="shared" si="62"/>
        <v>19.093728011580346</v>
      </c>
      <c r="CW32" s="2">
        <v>2400</v>
      </c>
      <c r="CX32" s="2">
        <v>7</v>
      </c>
      <c r="CY32" s="2">
        <v>16583.597351636014</v>
      </c>
      <c r="CZ32" s="2">
        <f t="shared" si="63"/>
        <v>69637</v>
      </c>
      <c r="DA32" s="2">
        <f t="shared" si="64"/>
        <v>8102680.5733869011</v>
      </c>
      <c r="DB32" s="17">
        <f t="shared" si="65"/>
        <v>0.9977219324889679</v>
      </c>
      <c r="DC32" s="18">
        <f t="shared" si="66"/>
        <v>8484280.5733869001</v>
      </c>
      <c r="DD32" s="18">
        <f t="shared" si="67"/>
        <v>16383.597351634875</v>
      </c>
      <c r="DE32" s="17">
        <f t="shared" si="68"/>
        <v>0.96042678639382673</v>
      </c>
      <c r="DF32" s="20">
        <f t="shared" si="69"/>
        <v>18.962300193629858</v>
      </c>
      <c r="DH32" s="2">
        <v>2400</v>
      </c>
      <c r="DI32" s="2">
        <v>7</v>
      </c>
      <c r="DJ32" s="2">
        <v>16586.641254535138</v>
      </c>
      <c r="DK32" s="2">
        <f t="shared" si="70"/>
        <v>69642</v>
      </c>
      <c r="DL32" s="2">
        <f t="shared" si="71"/>
        <v>8106418.42730508</v>
      </c>
      <c r="DM32" s="17">
        <f t="shared" si="72"/>
        <v>0.99779356983208212</v>
      </c>
      <c r="DN32" s="18">
        <f t="shared" si="73"/>
        <v>8476018.42730508</v>
      </c>
      <c r="DO32" s="18">
        <f t="shared" si="74"/>
        <v>15886.641254534945</v>
      </c>
      <c r="DP32" s="17">
        <f t="shared" si="75"/>
        <v>0.96083521601969091</v>
      </c>
      <c r="DQ32" s="20">
        <f t="shared" si="76"/>
        <v>18.988855764052214</v>
      </c>
      <c r="DS32" s="2">
        <v>2400</v>
      </c>
      <c r="DT32" s="2">
        <v>7</v>
      </c>
      <c r="DU32" s="2">
        <v>16638.042802265652</v>
      </c>
      <c r="DV32" s="2">
        <f t="shared" si="77"/>
        <v>69640</v>
      </c>
      <c r="DW32" s="2">
        <f t="shared" si="78"/>
        <v>8094731.3408011701</v>
      </c>
      <c r="DX32" s="17">
        <f t="shared" si="79"/>
        <v>0.99779350660515231</v>
      </c>
      <c r="DY32" s="18">
        <f t="shared" si="80"/>
        <v>8464331.3408011701</v>
      </c>
      <c r="DZ32" s="18">
        <f t="shared" si="81"/>
        <v>15938.042802264914</v>
      </c>
      <c r="EA32" s="17">
        <f t="shared" si="82"/>
        <v>0.9609360654910839</v>
      </c>
      <c r="EB32" s="20">
        <f t="shared" si="83"/>
        <v>19.016525432532021</v>
      </c>
      <c r="ED32" s="2">
        <v>2400</v>
      </c>
      <c r="EE32" s="2">
        <v>7</v>
      </c>
      <c r="EF32" s="2">
        <v>16615.396686722615</v>
      </c>
      <c r="EG32" s="2">
        <f t="shared" si="84"/>
        <v>69257</v>
      </c>
      <c r="EH32" s="2">
        <f t="shared" si="85"/>
        <v>8062460.7069984581</v>
      </c>
      <c r="EI32" s="17">
        <f t="shared" si="86"/>
        <v>0.99778133148924519</v>
      </c>
      <c r="EJ32" s="18">
        <f t="shared" si="87"/>
        <v>8432060.7069984581</v>
      </c>
      <c r="EK32" s="18">
        <f t="shared" si="88"/>
        <v>15915.396686723456</v>
      </c>
      <c r="EL32" s="17">
        <f t="shared" si="89"/>
        <v>0.96050342080038353</v>
      </c>
      <c r="EM32" s="20">
        <f t="shared" si="90"/>
        <v>18.976002737506178</v>
      </c>
    </row>
    <row r="33" spans="1:143">
      <c r="A33" s="36">
        <v>26</v>
      </c>
      <c r="B33" s="16">
        <f t="shared" si="1"/>
        <v>2500</v>
      </c>
      <c r="C33" s="2">
        <f t="shared" si="2"/>
        <v>108</v>
      </c>
      <c r="D33" s="2">
        <f t="shared" si="2"/>
        <v>263943.09356468939</v>
      </c>
      <c r="E33" s="2">
        <f t="shared" si="92"/>
        <v>840204</v>
      </c>
      <c r="F33" s="2">
        <f t="shared" si="92"/>
        <v>97978669.378268659</v>
      </c>
      <c r="G33" s="17">
        <f t="shared" si="4"/>
        <v>0.99791201978236543</v>
      </c>
      <c r="H33" s="18">
        <f t="shared" si="0"/>
        <v>102373669.37826866</v>
      </c>
      <c r="I33" s="18">
        <f t="shared" si="5"/>
        <v>180543.09356468916</v>
      </c>
      <c r="J33" s="17">
        <f t="shared" si="91"/>
        <v>0.96258495201891126</v>
      </c>
      <c r="K33" s="20">
        <f t="shared" si="6"/>
        <v>19.791709047204151</v>
      </c>
      <c r="M33" s="2">
        <v>2500</v>
      </c>
      <c r="N33" s="2">
        <v>9</v>
      </c>
      <c r="O33" s="2">
        <v>22021.686025958075</v>
      </c>
      <c r="P33" s="2">
        <f t="shared" si="7"/>
        <v>70404</v>
      </c>
      <c r="Q33" s="2">
        <f t="shared" si="8"/>
        <v>8229442.1692158356</v>
      </c>
      <c r="R33" s="17">
        <f t="shared" si="9"/>
        <v>0.99793054571226081</v>
      </c>
      <c r="S33" s="18">
        <f t="shared" si="10"/>
        <v>8594442.1692158356</v>
      </c>
      <c r="T33" s="18">
        <f t="shared" si="11"/>
        <v>15021.686025958508</v>
      </c>
      <c r="U33" s="17">
        <f t="shared" si="12"/>
        <v>0.96285504088347718</v>
      </c>
      <c r="V33" s="20">
        <f t="shared" si="13"/>
        <v>19.759695218394626</v>
      </c>
      <c r="X33" s="2">
        <v>2500</v>
      </c>
      <c r="Y33" s="2">
        <v>9</v>
      </c>
      <c r="Z33" s="2">
        <v>22002.42188869906</v>
      </c>
      <c r="AA33" s="2">
        <f t="shared" si="14"/>
        <v>70410</v>
      </c>
      <c r="AB33" s="2">
        <f t="shared" si="15"/>
        <v>8225512.8567532385</v>
      </c>
      <c r="AC33" s="17">
        <f t="shared" si="16"/>
        <v>0.99791657808580292</v>
      </c>
      <c r="AD33" s="18">
        <f t="shared" si="17"/>
        <v>8593012.8567532375</v>
      </c>
      <c r="AE33" s="18">
        <f t="shared" si="18"/>
        <v>15102.421888697892</v>
      </c>
      <c r="AF33" s="17">
        <f t="shared" si="19"/>
        <v>0.96250857796859346</v>
      </c>
      <c r="AG33" s="20">
        <f t="shared" si="20"/>
        <v>19.757830829485588</v>
      </c>
      <c r="AI33" s="2">
        <v>2500</v>
      </c>
      <c r="AJ33" s="2">
        <v>9</v>
      </c>
      <c r="AK33" s="2">
        <v>22002.42188869906</v>
      </c>
      <c r="AL33" s="2">
        <f t="shared" si="21"/>
        <v>70410</v>
      </c>
      <c r="AM33" s="2">
        <f t="shared" si="22"/>
        <v>8225512.8567532385</v>
      </c>
      <c r="AN33" s="17">
        <f t="shared" si="23"/>
        <v>0.99791657808580292</v>
      </c>
      <c r="AO33" s="18">
        <f t="shared" si="24"/>
        <v>8593012.8567532375</v>
      </c>
      <c r="AP33" s="18">
        <f t="shared" si="25"/>
        <v>15102.421888697892</v>
      </c>
      <c r="AQ33" s="17">
        <f t="shared" si="26"/>
        <v>0.96250857796859346</v>
      </c>
      <c r="AR33" s="20">
        <f t="shared" si="27"/>
        <v>19.757830829485588</v>
      </c>
      <c r="AT33" s="2">
        <v>2500</v>
      </c>
      <c r="AU33" s="2">
        <v>9</v>
      </c>
      <c r="AV33" s="2">
        <v>22030.55550918993</v>
      </c>
      <c r="AW33" s="2">
        <f t="shared" si="28"/>
        <v>70190</v>
      </c>
      <c r="AX33" s="2">
        <f t="shared" si="29"/>
        <v>8200586.4990475224</v>
      </c>
      <c r="AY33" s="17">
        <f t="shared" si="30"/>
        <v>0.99792424931756141</v>
      </c>
      <c r="AZ33" s="18">
        <f t="shared" si="31"/>
        <v>8565586.4990475215</v>
      </c>
      <c r="BA33" s="18">
        <f t="shared" si="32"/>
        <v>15030.555509189144</v>
      </c>
      <c r="BB33" s="17">
        <f t="shared" si="33"/>
        <v>0.9633301137233734</v>
      </c>
      <c r="BC33" s="20">
        <f t="shared" si="34"/>
        <v>19.775874917141291</v>
      </c>
      <c r="BE33" s="2">
        <v>2500</v>
      </c>
      <c r="BF33" s="2">
        <v>9</v>
      </c>
      <c r="BG33" s="2">
        <v>22019.182387042169</v>
      </c>
      <c r="BH33" s="2">
        <f t="shared" si="35"/>
        <v>70173</v>
      </c>
      <c r="BI33" s="2">
        <f t="shared" si="36"/>
        <v>8194539.3870366467</v>
      </c>
      <c r="BJ33" s="17">
        <f t="shared" si="37"/>
        <v>0.99792374749356505</v>
      </c>
      <c r="BK33" s="18">
        <f t="shared" si="38"/>
        <v>8559539.3870366476</v>
      </c>
      <c r="BL33" s="18">
        <f t="shared" si="39"/>
        <v>15019.182387042791</v>
      </c>
      <c r="BM33" s="17">
        <f t="shared" si="40"/>
        <v>0.9624390628078856</v>
      </c>
      <c r="BN33" s="20">
        <f t="shared" si="41"/>
        <v>19.766762379785618</v>
      </c>
      <c r="BP33" s="2">
        <v>2500</v>
      </c>
      <c r="BQ33" s="2">
        <v>9</v>
      </c>
      <c r="BR33" s="2">
        <v>21975.308306233532</v>
      </c>
      <c r="BS33" s="2">
        <f t="shared" si="42"/>
        <v>69959</v>
      </c>
      <c r="BT33" s="2">
        <f t="shared" si="43"/>
        <v>8173535.2746751308</v>
      </c>
      <c r="BU33" s="17">
        <f t="shared" si="44"/>
        <v>0.99791740959988584</v>
      </c>
      <c r="BV33" s="18">
        <f t="shared" si="45"/>
        <v>8538535.2746751308</v>
      </c>
      <c r="BW33" s="18">
        <f t="shared" si="46"/>
        <v>14975.308306233957</v>
      </c>
      <c r="BX33" s="17">
        <f t="shared" si="47"/>
        <v>0.96250124556797323</v>
      </c>
      <c r="BY33" s="20">
        <f t="shared" si="48"/>
        <v>19.75635974142827</v>
      </c>
      <c r="CA33" s="2">
        <v>2500</v>
      </c>
      <c r="CB33" s="2">
        <v>9</v>
      </c>
      <c r="CC33" s="2">
        <v>21831.995146969315</v>
      </c>
      <c r="CD33" s="2">
        <f t="shared" si="49"/>
        <v>70285</v>
      </c>
      <c r="CE33" s="2">
        <f t="shared" si="50"/>
        <v>8126144.8876408366</v>
      </c>
      <c r="CF33" s="17">
        <f t="shared" si="51"/>
        <v>0.99785620989266854</v>
      </c>
      <c r="CG33" s="18">
        <f t="shared" si="52"/>
        <v>8503644.8876408376</v>
      </c>
      <c r="CH33" s="18">
        <f t="shared" si="53"/>
        <v>15331.995146971196</v>
      </c>
      <c r="CI33" s="17">
        <f t="shared" si="54"/>
        <v>0.96245595964859709</v>
      </c>
      <c r="CJ33" s="20">
        <f t="shared" si="55"/>
        <v>19.930144329150121</v>
      </c>
      <c r="CL33" s="2">
        <v>2500</v>
      </c>
      <c r="CM33" s="2">
        <v>9</v>
      </c>
      <c r="CN33" s="2">
        <v>22012.049110760374</v>
      </c>
      <c r="CO33" s="2">
        <f t="shared" si="56"/>
        <v>70161</v>
      </c>
      <c r="CP33" s="2">
        <f t="shared" si="57"/>
        <v>8149056.9253534367</v>
      </c>
      <c r="CQ33" s="17">
        <f t="shared" si="58"/>
        <v>0.9979517815233625</v>
      </c>
      <c r="CR33" s="18">
        <f t="shared" si="59"/>
        <v>8509056.9253534377</v>
      </c>
      <c r="CS33" s="18">
        <f t="shared" si="60"/>
        <v>14812.049110760912</v>
      </c>
      <c r="CT33" s="17">
        <f t="shared" si="61"/>
        <v>0.96288563264675742</v>
      </c>
      <c r="CU33" s="20">
        <f t="shared" si="62"/>
        <v>19.889300012062861</v>
      </c>
      <c r="CW33" s="2">
        <v>2500</v>
      </c>
      <c r="CX33" s="2">
        <v>9</v>
      </c>
      <c r="CY33" s="2">
        <v>21982.279315565345</v>
      </c>
      <c r="CZ33" s="2">
        <f t="shared" si="63"/>
        <v>69646</v>
      </c>
      <c r="DA33" s="2">
        <f t="shared" si="64"/>
        <v>8124662.8527024668</v>
      </c>
      <c r="DB33" s="17">
        <f t="shared" si="65"/>
        <v>0.99785087970657349</v>
      </c>
      <c r="DC33" s="18">
        <f t="shared" si="66"/>
        <v>8499662.8527024668</v>
      </c>
      <c r="DD33" s="18">
        <f t="shared" si="67"/>
        <v>15382.279315566644</v>
      </c>
      <c r="DE33" s="17">
        <f t="shared" si="68"/>
        <v>0.96216807169936025</v>
      </c>
      <c r="DF33" s="20">
        <f t="shared" si="69"/>
        <v>19.752396035031104</v>
      </c>
      <c r="DH33" s="2">
        <v>2500</v>
      </c>
      <c r="DI33" s="2">
        <v>9</v>
      </c>
      <c r="DJ33" s="2">
        <v>21986.314141201739</v>
      </c>
      <c r="DK33" s="2">
        <f t="shared" si="70"/>
        <v>69651</v>
      </c>
      <c r="DL33" s="2">
        <f t="shared" si="71"/>
        <v>8128404.7414462818</v>
      </c>
      <c r="DM33" s="17">
        <f t="shared" si="72"/>
        <v>0.99792251704968771</v>
      </c>
      <c r="DN33" s="18">
        <f t="shared" si="73"/>
        <v>8490904.7414462827</v>
      </c>
      <c r="DO33" s="18">
        <f t="shared" si="74"/>
        <v>14886.314141202718</v>
      </c>
      <c r="DP33" s="17">
        <f t="shared" si="75"/>
        <v>0.96252271764398212</v>
      </c>
      <c r="DQ33" s="20">
        <f t="shared" si="76"/>
        <v>19.780058087554387</v>
      </c>
      <c r="DS33" s="2">
        <v>2500</v>
      </c>
      <c r="DT33" s="2">
        <v>9</v>
      </c>
      <c r="DU33" s="2">
        <v>22054.449127568438</v>
      </c>
      <c r="DV33" s="2">
        <f t="shared" si="77"/>
        <v>69649</v>
      </c>
      <c r="DW33" s="2">
        <f t="shared" si="78"/>
        <v>8116785.789928739</v>
      </c>
      <c r="DX33" s="17">
        <f t="shared" si="79"/>
        <v>0.99792245751783826</v>
      </c>
      <c r="DY33" s="18">
        <f t="shared" si="80"/>
        <v>8479285.789928738</v>
      </c>
      <c r="DZ33" s="18">
        <f t="shared" si="81"/>
        <v>14954.449127567932</v>
      </c>
      <c r="EA33" s="17">
        <f t="shared" si="82"/>
        <v>0.96263380969882328</v>
      </c>
      <c r="EB33" s="20">
        <f t="shared" si="83"/>
        <v>19.808880658887521</v>
      </c>
      <c r="ED33" s="2">
        <v>2500</v>
      </c>
      <c r="EE33" s="2">
        <v>9</v>
      </c>
      <c r="EF33" s="2">
        <v>22024.430716802424</v>
      </c>
      <c r="EG33" s="2">
        <f t="shared" si="84"/>
        <v>69266</v>
      </c>
      <c r="EH33" s="2">
        <f t="shared" si="85"/>
        <v>8084485.1377152605</v>
      </c>
      <c r="EI33" s="17">
        <f t="shared" si="86"/>
        <v>0.99791099393467897</v>
      </c>
      <c r="EJ33" s="18">
        <f t="shared" si="87"/>
        <v>8446985.1377152614</v>
      </c>
      <c r="EK33" s="18">
        <f t="shared" si="88"/>
        <v>14924.430716803297</v>
      </c>
      <c r="EL33" s="17">
        <f t="shared" si="89"/>
        <v>0.96220347577568632</v>
      </c>
      <c r="EM33" s="20">
        <f t="shared" si="90"/>
        <v>19.766669518235602</v>
      </c>
    </row>
    <row r="34" spans="1:143">
      <c r="A34" s="36">
        <v>27</v>
      </c>
      <c r="B34" s="16">
        <f t="shared" si="1"/>
        <v>2600</v>
      </c>
      <c r="C34" s="2">
        <f t="shared" si="2"/>
        <v>147</v>
      </c>
      <c r="D34" s="2">
        <f t="shared" si="2"/>
        <v>373554.42514045082</v>
      </c>
      <c r="E34" s="2">
        <f t="shared" si="92"/>
        <v>840351</v>
      </c>
      <c r="F34" s="2">
        <f t="shared" si="92"/>
        <v>98352223.803409114</v>
      </c>
      <c r="G34" s="17">
        <f t="shared" si="4"/>
        <v>0.99808661198486393</v>
      </c>
      <c r="H34" s="18">
        <f t="shared" si="0"/>
        <v>102540823.80340911</v>
      </c>
      <c r="I34" s="18">
        <f t="shared" si="5"/>
        <v>167154.42514045537</v>
      </c>
      <c r="J34" s="17">
        <f t="shared" si="91"/>
        <v>0.96415664848423033</v>
      </c>
      <c r="K34" s="20">
        <f t="shared" si="6"/>
        <v>20.583377409092318</v>
      </c>
      <c r="M34" s="2">
        <v>2600</v>
      </c>
      <c r="N34" s="2">
        <v>13</v>
      </c>
      <c r="O34" s="2">
        <v>33106.265721680858</v>
      </c>
      <c r="P34" s="2">
        <f t="shared" si="7"/>
        <v>70417</v>
      </c>
      <c r="Q34" s="2">
        <f t="shared" si="8"/>
        <v>8262548.4349375162</v>
      </c>
      <c r="R34" s="17">
        <f t="shared" si="9"/>
        <v>0.99811481218993625</v>
      </c>
      <c r="S34" s="18">
        <f t="shared" si="10"/>
        <v>8608348.4349375162</v>
      </c>
      <c r="T34" s="18">
        <f t="shared" si="11"/>
        <v>13906.265721680596</v>
      </c>
      <c r="U34" s="17">
        <f t="shared" si="12"/>
        <v>0.96441299168311667</v>
      </c>
      <c r="V34" s="20">
        <f t="shared" si="13"/>
        <v>20.550083027130412</v>
      </c>
      <c r="X34" s="2">
        <v>2600</v>
      </c>
      <c r="Y34" s="2">
        <v>13</v>
      </c>
      <c r="Z34" s="2">
        <v>33077.305012394376</v>
      </c>
      <c r="AA34" s="2">
        <f t="shared" si="14"/>
        <v>70423</v>
      </c>
      <c r="AB34" s="2">
        <f t="shared" si="15"/>
        <v>8258590.1617656332</v>
      </c>
      <c r="AC34" s="17">
        <f t="shared" si="16"/>
        <v>0.99810082628229657</v>
      </c>
      <c r="AD34" s="18">
        <f t="shared" si="17"/>
        <v>8606990.1617656332</v>
      </c>
      <c r="AE34" s="18">
        <f t="shared" si="18"/>
        <v>13977.305012395605</v>
      </c>
      <c r="AF34" s="17">
        <f t="shared" si="19"/>
        <v>0.96407418437412118</v>
      </c>
      <c r="AG34" s="20">
        <f t="shared" si="20"/>
        <v>20.54814406266501</v>
      </c>
      <c r="AI34" s="2">
        <v>2600</v>
      </c>
      <c r="AJ34" s="2">
        <v>13</v>
      </c>
      <c r="AK34" s="2">
        <v>33077.305012394376</v>
      </c>
      <c r="AL34" s="2">
        <f t="shared" si="21"/>
        <v>70423</v>
      </c>
      <c r="AM34" s="2">
        <f t="shared" si="22"/>
        <v>8258590.1617656332</v>
      </c>
      <c r="AN34" s="17">
        <f t="shared" si="23"/>
        <v>0.99810082628229657</v>
      </c>
      <c r="AO34" s="18">
        <f t="shared" si="24"/>
        <v>8606990.1617656332</v>
      </c>
      <c r="AP34" s="18">
        <f t="shared" si="25"/>
        <v>13977.305012395605</v>
      </c>
      <c r="AQ34" s="17">
        <f t="shared" si="26"/>
        <v>0.96407418437412118</v>
      </c>
      <c r="AR34" s="20">
        <f t="shared" si="27"/>
        <v>20.54814406266501</v>
      </c>
      <c r="AT34" s="2">
        <v>2600</v>
      </c>
      <c r="AU34" s="2">
        <v>12</v>
      </c>
      <c r="AV34" s="2">
        <v>30532.256375590001</v>
      </c>
      <c r="AW34" s="2">
        <f t="shared" si="28"/>
        <v>70202</v>
      </c>
      <c r="AX34" s="2">
        <f t="shared" si="29"/>
        <v>8231118.7554231128</v>
      </c>
      <c r="AY34" s="17">
        <f t="shared" si="30"/>
        <v>0.99809485896269334</v>
      </c>
      <c r="AZ34" s="18">
        <f t="shared" si="31"/>
        <v>8579518.7554231137</v>
      </c>
      <c r="BA34" s="18">
        <f t="shared" si="32"/>
        <v>13932.256375592202</v>
      </c>
      <c r="BB34" s="17">
        <f t="shared" si="33"/>
        <v>0.96489700725952698</v>
      </c>
      <c r="BC34" s="20">
        <f t="shared" si="34"/>
        <v>20.566909913826944</v>
      </c>
      <c r="BE34" s="2">
        <v>2600</v>
      </c>
      <c r="BF34" s="2">
        <v>12</v>
      </c>
      <c r="BG34" s="2">
        <v>30516.494309079171</v>
      </c>
      <c r="BH34" s="2">
        <f t="shared" si="35"/>
        <v>70185</v>
      </c>
      <c r="BI34" s="2">
        <f t="shared" si="36"/>
        <v>8225055.8813457256</v>
      </c>
      <c r="BJ34" s="17">
        <f t="shared" si="37"/>
        <v>0.99809439838450487</v>
      </c>
      <c r="BK34" s="18">
        <f t="shared" si="38"/>
        <v>8573455.8813457265</v>
      </c>
      <c r="BL34" s="18">
        <f t="shared" si="39"/>
        <v>13916.494309078902</v>
      </c>
      <c r="BM34" s="17">
        <f t="shared" si="40"/>
        <v>0.96400384066972777</v>
      </c>
      <c r="BN34" s="20">
        <f t="shared" si="41"/>
        <v>20.557432874977042</v>
      </c>
      <c r="BP34" s="2">
        <v>2600</v>
      </c>
      <c r="BQ34" s="2">
        <v>12</v>
      </c>
      <c r="BR34" s="2">
        <v>30455.689002425243</v>
      </c>
      <c r="BS34" s="2">
        <f t="shared" si="42"/>
        <v>69971</v>
      </c>
      <c r="BT34" s="2">
        <f t="shared" si="43"/>
        <v>8203990.9636775563</v>
      </c>
      <c r="BU34" s="17">
        <f t="shared" si="44"/>
        <v>0.99808858141359391</v>
      </c>
      <c r="BV34" s="18">
        <f t="shared" si="45"/>
        <v>8552390.9636775553</v>
      </c>
      <c r="BW34" s="18">
        <f t="shared" si="46"/>
        <v>13855.689002424479</v>
      </c>
      <c r="BX34" s="17">
        <f t="shared" si="47"/>
        <v>0.96406311976466252</v>
      </c>
      <c r="BY34" s="20">
        <f t="shared" si="48"/>
        <v>20.546614131085398</v>
      </c>
      <c r="CA34" s="2">
        <v>2600</v>
      </c>
      <c r="CB34" s="2">
        <v>12</v>
      </c>
      <c r="CC34" s="2">
        <v>30257.070582711516</v>
      </c>
      <c r="CD34" s="2">
        <f t="shared" si="49"/>
        <v>70297</v>
      </c>
      <c r="CE34" s="2">
        <f t="shared" si="50"/>
        <v>8156401.9582235478</v>
      </c>
      <c r="CF34" s="17">
        <f t="shared" si="51"/>
        <v>0.99802657731841671</v>
      </c>
      <c r="CG34" s="18">
        <f t="shared" si="52"/>
        <v>8517801.9582235478</v>
      </c>
      <c r="CH34" s="18">
        <f t="shared" si="53"/>
        <v>14157.070582710207</v>
      </c>
      <c r="CI34" s="17">
        <f t="shared" si="54"/>
        <v>0.96405827925783882</v>
      </c>
      <c r="CJ34" s="20">
        <f t="shared" si="55"/>
        <v>20.727350102316127</v>
      </c>
      <c r="CL34" s="2">
        <v>2600</v>
      </c>
      <c r="CM34" s="2">
        <v>12</v>
      </c>
      <c r="CN34" s="2">
        <v>30506.608266026698</v>
      </c>
      <c r="CO34" s="2">
        <f t="shared" si="56"/>
        <v>70173</v>
      </c>
      <c r="CP34" s="2">
        <f t="shared" si="57"/>
        <v>8179563.5336194634</v>
      </c>
      <c r="CQ34" s="17">
        <f t="shared" si="58"/>
        <v>0.99812246639641566</v>
      </c>
      <c r="CR34" s="18">
        <f t="shared" si="59"/>
        <v>8522763.5336194634</v>
      </c>
      <c r="CS34" s="18">
        <f t="shared" si="60"/>
        <v>13706.608266025782</v>
      </c>
      <c r="CT34" s="17">
        <f t="shared" si="61"/>
        <v>0.96443667364782881</v>
      </c>
      <c r="CU34" s="20">
        <f t="shared" si="62"/>
        <v>20.684872012545373</v>
      </c>
      <c r="CW34" s="2">
        <v>2600</v>
      </c>
      <c r="CX34" s="2">
        <v>12</v>
      </c>
      <c r="CY34" s="2">
        <v>30465.350158905239</v>
      </c>
      <c r="CZ34" s="2">
        <f t="shared" si="63"/>
        <v>69658</v>
      </c>
      <c r="DA34" s="2">
        <f t="shared" si="64"/>
        <v>8155128.2028613724</v>
      </c>
      <c r="DB34" s="17">
        <f t="shared" si="65"/>
        <v>0.99802280933004761</v>
      </c>
      <c r="DC34" s="18">
        <f t="shared" si="66"/>
        <v>8513928.2028613724</v>
      </c>
      <c r="DD34" s="18">
        <f t="shared" si="67"/>
        <v>14265.35015890561</v>
      </c>
      <c r="DE34" s="17">
        <f t="shared" si="68"/>
        <v>0.96378291980479369</v>
      </c>
      <c r="DF34" s="20">
        <f t="shared" si="69"/>
        <v>20.542491876432347</v>
      </c>
      <c r="DH34" s="2">
        <v>2600</v>
      </c>
      <c r="DI34" s="2">
        <v>12</v>
      </c>
      <c r="DJ34" s="2">
        <v>30470.942043808449</v>
      </c>
      <c r="DK34" s="2">
        <f t="shared" si="70"/>
        <v>69663</v>
      </c>
      <c r="DL34" s="2">
        <f t="shared" si="71"/>
        <v>8158875.6834900901</v>
      </c>
      <c r="DM34" s="17">
        <f t="shared" si="72"/>
        <v>0.99809444667316183</v>
      </c>
      <c r="DN34" s="18">
        <f t="shared" si="73"/>
        <v>8504675.6834900901</v>
      </c>
      <c r="DO34" s="18">
        <f t="shared" si="74"/>
        <v>13770.942043807358</v>
      </c>
      <c r="DP34" s="17">
        <f t="shared" si="75"/>
        <v>0.96408378150750929</v>
      </c>
      <c r="DQ34" s="20">
        <f t="shared" si="76"/>
        <v>20.571260411056564</v>
      </c>
      <c r="DS34" s="2">
        <v>2600</v>
      </c>
      <c r="DT34" s="2">
        <v>12</v>
      </c>
      <c r="DU34" s="2">
        <v>30565.370660055894</v>
      </c>
      <c r="DV34" s="2">
        <f t="shared" si="77"/>
        <v>69661</v>
      </c>
      <c r="DW34" s="2">
        <f t="shared" si="78"/>
        <v>8147351.1605887953</v>
      </c>
      <c r="DX34" s="17">
        <f t="shared" si="79"/>
        <v>0.99809439206808603</v>
      </c>
      <c r="DY34" s="18">
        <f t="shared" si="80"/>
        <v>8493151.1605887953</v>
      </c>
      <c r="DZ34" s="18">
        <f t="shared" si="81"/>
        <v>13865.370660057291</v>
      </c>
      <c r="EA34" s="17">
        <f t="shared" si="82"/>
        <v>0.96420791333349853</v>
      </c>
      <c r="EB34" s="20">
        <f t="shared" si="83"/>
        <v>20.601235885243021</v>
      </c>
      <c r="ED34" s="2">
        <v>2600</v>
      </c>
      <c r="EE34" s="2">
        <v>12</v>
      </c>
      <c r="EF34" s="2">
        <v>30523.767995378948</v>
      </c>
      <c r="EG34" s="2">
        <f t="shared" si="84"/>
        <v>69278</v>
      </c>
      <c r="EH34" s="2">
        <f t="shared" si="85"/>
        <v>8115008.9057106394</v>
      </c>
      <c r="EI34" s="17">
        <f t="shared" si="86"/>
        <v>0.99808387719525726</v>
      </c>
      <c r="EJ34" s="18">
        <f t="shared" si="87"/>
        <v>8460808.9057106394</v>
      </c>
      <c r="EK34" s="18">
        <f t="shared" si="88"/>
        <v>13823.767995378003</v>
      </c>
      <c r="EL34" s="17">
        <f t="shared" si="89"/>
        <v>0.963778153296318</v>
      </c>
      <c r="EM34" s="20">
        <f t="shared" si="90"/>
        <v>20.557336298965026</v>
      </c>
    </row>
    <row r="35" spans="1:143">
      <c r="A35" s="36">
        <v>28</v>
      </c>
      <c r="B35" s="16">
        <f t="shared" si="1"/>
        <v>2700</v>
      </c>
      <c r="C35" s="2">
        <f t="shared" si="2"/>
        <v>83</v>
      </c>
      <c r="D35" s="2">
        <f t="shared" si="2"/>
        <v>221359.38106535235</v>
      </c>
      <c r="E35" s="2">
        <f t="shared" si="92"/>
        <v>840434</v>
      </c>
      <c r="F35" s="2">
        <f t="shared" si="92"/>
        <v>98573583.184474468</v>
      </c>
      <c r="G35" s="17">
        <f t="shared" si="4"/>
        <v>0.99818519125566241</v>
      </c>
      <c r="H35" s="18">
        <f t="shared" si="0"/>
        <v>102699183.18447447</v>
      </c>
      <c r="I35" s="18">
        <f t="shared" si="5"/>
        <v>158359.38106535375</v>
      </c>
      <c r="J35" s="17">
        <f t="shared" si="91"/>
        <v>0.96564564812789155</v>
      </c>
      <c r="K35" s="20">
        <f t="shared" si="6"/>
        <v>21.375045770980481</v>
      </c>
      <c r="M35" s="2">
        <v>2700</v>
      </c>
      <c r="N35" s="2">
        <v>7</v>
      </c>
      <c r="O35" s="2">
        <v>18690.995050322304</v>
      </c>
      <c r="P35" s="2">
        <f t="shared" si="7"/>
        <v>70424</v>
      </c>
      <c r="Q35" s="2">
        <f t="shared" si="8"/>
        <v>8281239.4299878385</v>
      </c>
      <c r="R35" s="17">
        <f t="shared" si="9"/>
        <v>0.99821403260099217</v>
      </c>
      <c r="S35" s="18">
        <f t="shared" si="10"/>
        <v>8621439.4299878385</v>
      </c>
      <c r="T35" s="18">
        <f t="shared" si="11"/>
        <v>13090.995050322264</v>
      </c>
      <c r="U35" s="17">
        <f t="shared" si="12"/>
        <v>0.96587960584215216</v>
      </c>
      <c r="V35" s="20">
        <f t="shared" si="13"/>
        <v>21.340470835866196</v>
      </c>
      <c r="X35" s="2">
        <v>2700</v>
      </c>
      <c r="Y35" s="2">
        <v>7</v>
      </c>
      <c r="Z35" s="2">
        <v>18674.644535936961</v>
      </c>
      <c r="AA35" s="2">
        <f t="shared" si="14"/>
        <v>70430</v>
      </c>
      <c r="AB35" s="2">
        <f t="shared" si="15"/>
        <v>8277264.8063015705</v>
      </c>
      <c r="AC35" s="17">
        <f t="shared" si="16"/>
        <v>0.99820003684963932</v>
      </c>
      <c r="AD35" s="18">
        <f t="shared" si="17"/>
        <v>8620164.8063015714</v>
      </c>
      <c r="AE35" s="18">
        <f t="shared" si="18"/>
        <v>13174.644535938278</v>
      </c>
      <c r="AF35" s="17">
        <f t="shared" si="19"/>
        <v>0.9655498842932202</v>
      </c>
      <c r="AG35" s="20">
        <f t="shared" si="20"/>
        <v>21.338457295844435</v>
      </c>
      <c r="AI35" s="2">
        <v>2700</v>
      </c>
      <c r="AJ35" s="2">
        <v>7</v>
      </c>
      <c r="AK35" s="2">
        <v>18674.644535936961</v>
      </c>
      <c r="AL35" s="2">
        <f t="shared" si="21"/>
        <v>70430</v>
      </c>
      <c r="AM35" s="2">
        <f t="shared" si="22"/>
        <v>8277264.8063015705</v>
      </c>
      <c r="AN35" s="17">
        <f t="shared" si="23"/>
        <v>0.99820003684963932</v>
      </c>
      <c r="AO35" s="18">
        <f t="shared" si="24"/>
        <v>8620164.8063015714</v>
      </c>
      <c r="AP35" s="18">
        <f t="shared" si="25"/>
        <v>13174.644535938278</v>
      </c>
      <c r="AQ35" s="17">
        <f t="shared" si="26"/>
        <v>0.9655498842932202</v>
      </c>
      <c r="AR35" s="20">
        <f t="shared" si="27"/>
        <v>21.338457295844435</v>
      </c>
      <c r="AT35" s="2">
        <v>2700</v>
      </c>
      <c r="AU35" s="2">
        <v>7</v>
      </c>
      <c r="AV35" s="2">
        <v>18698.523060075513</v>
      </c>
      <c r="AW35" s="2">
        <f t="shared" si="28"/>
        <v>70209</v>
      </c>
      <c r="AX35" s="2">
        <f t="shared" si="29"/>
        <v>8249817.2784831887</v>
      </c>
      <c r="AY35" s="17">
        <f t="shared" si="30"/>
        <v>0.99819438125568694</v>
      </c>
      <c r="AZ35" s="18">
        <f t="shared" si="31"/>
        <v>8592717.2784831896</v>
      </c>
      <c r="BA35" s="18">
        <f t="shared" si="32"/>
        <v>13198.523060075939</v>
      </c>
      <c r="BB35" s="17">
        <f t="shared" si="33"/>
        <v>0.96638138135601859</v>
      </c>
      <c r="BC35" s="20">
        <f t="shared" si="34"/>
        <v>21.357944910512593</v>
      </c>
      <c r="BE35" s="2">
        <v>2700</v>
      </c>
      <c r="BF35" s="2">
        <v>7</v>
      </c>
      <c r="BG35" s="2">
        <v>18688.870076669977</v>
      </c>
      <c r="BH35" s="2">
        <f t="shared" si="35"/>
        <v>70192</v>
      </c>
      <c r="BI35" s="2">
        <f t="shared" si="36"/>
        <v>8243744.7514223959</v>
      </c>
      <c r="BJ35" s="17">
        <f t="shared" si="37"/>
        <v>0.99819394473755318</v>
      </c>
      <c r="BK35" s="18">
        <f t="shared" si="38"/>
        <v>8586644.7514223959</v>
      </c>
      <c r="BL35" s="18">
        <f t="shared" si="39"/>
        <v>13188.87007666938</v>
      </c>
      <c r="BM35" s="17">
        <f t="shared" si="40"/>
        <v>0.96548680408424381</v>
      </c>
      <c r="BN35" s="20">
        <f t="shared" si="41"/>
        <v>21.34810337016847</v>
      </c>
      <c r="BP35" s="2">
        <v>2700</v>
      </c>
      <c r="BQ35" s="2">
        <v>7</v>
      </c>
      <c r="BR35" s="2">
        <v>18651.631773196525</v>
      </c>
      <c r="BS35" s="2">
        <f t="shared" si="42"/>
        <v>69978</v>
      </c>
      <c r="BT35" s="2">
        <f t="shared" si="43"/>
        <v>8222642.5954507524</v>
      </c>
      <c r="BU35" s="17">
        <f t="shared" si="44"/>
        <v>0.99818843163825688</v>
      </c>
      <c r="BV35" s="18">
        <f t="shared" si="45"/>
        <v>8565542.5954507515</v>
      </c>
      <c r="BW35" s="18">
        <f t="shared" si="46"/>
        <v>13151.631773196161</v>
      </c>
      <c r="BX35" s="17">
        <f t="shared" si="47"/>
        <v>0.96554562953428269</v>
      </c>
      <c r="BY35" s="20">
        <f t="shared" si="48"/>
        <v>21.336868520742531</v>
      </c>
      <c r="CA35" s="2">
        <v>2700</v>
      </c>
      <c r="CB35" s="2">
        <v>7</v>
      </c>
      <c r="CC35" s="2">
        <v>18529.994149842161</v>
      </c>
      <c r="CD35" s="2">
        <f t="shared" si="49"/>
        <v>70304</v>
      </c>
      <c r="CE35" s="2">
        <f t="shared" si="50"/>
        <v>8174931.9523733901</v>
      </c>
      <c r="CF35" s="17">
        <f t="shared" si="51"/>
        <v>0.99812595831676987</v>
      </c>
      <c r="CG35" s="18">
        <f t="shared" si="52"/>
        <v>8531331.9523733892</v>
      </c>
      <c r="CH35" s="18">
        <f t="shared" si="53"/>
        <v>13529.994149841368</v>
      </c>
      <c r="CI35" s="17">
        <f t="shared" si="54"/>
        <v>0.96558962536595905</v>
      </c>
      <c r="CJ35" s="20">
        <f t="shared" si="55"/>
        <v>21.524555875482132</v>
      </c>
      <c r="CL35" s="2">
        <v>2700</v>
      </c>
      <c r="CM35" s="2">
        <v>6</v>
      </c>
      <c r="CN35" s="2">
        <v>16019.428934645208</v>
      </c>
      <c r="CO35" s="2">
        <f t="shared" si="56"/>
        <v>70179</v>
      </c>
      <c r="CP35" s="2">
        <f t="shared" si="57"/>
        <v>8195582.9625541084</v>
      </c>
      <c r="CQ35" s="17">
        <f t="shared" si="58"/>
        <v>0.99820780883294213</v>
      </c>
      <c r="CR35" s="18">
        <f t="shared" si="59"/>
        <v>8535782.9625541084</v>
      </c>
      <c r="CS35" s="18">
        <f t="shared" si="60"/>
        <v>13019.428934644908</v>
      </c>
      <c r="CT35" s="17">
        <f t="shared" si="61"/>
        <v>0.96590995337511354</v>
      </c>
      <c r="CU35" s="20">
        <f t="shared" si="62"/>
        <v>21.480444013027888</v>
      </c>
      <c r="CW35" s="2">
        <v>2700</v>
      </c>
      <c r="CX35" s="2">
        <v>7</v>
      </c>
      <c r="CY35" s="2">
        <v>18657.548445551362</v>
      </c>
      <c r="CZ35" s="2">
        <f t="shared" si="63"/>
        <v>69665</v>
      </c>
      <c r="DA35" s="2">
        <f t="shared" si="64"/>
        <v>8173785.751306924</v>
      </c>
      <c r="DB35" s="17">
        <f t="shared" si="65"/>
        <v>0.99812310161040751</v>
      </c>
      <c r="DC35" s="18">
        <f t="shared" si="66"/>
        <v>8527485.751306925</v>
      </c>
      <c r="DD35" s="18">
        <f t="shared" si="67"/>
        <v>13557.548445552588</v>
      </c>
      <c r="DE35" s="17">
        <f t="shared" si="68"/>
        <v>0.96531764423691402</v>
      </c>
      <c r="DF35" s="20">
        <f t="shared" si="69"/>
        <v>21.33258771783359</v>
      </c>
      <c r="DH35" s="2">
        <v>2700</v>
      </c>
      <c r="DI35" s="2">
        <v>7</v>
      </c>
      <c r="DJ35" s="2">
        <v>18660.973020123438</v>
      </c>
      <c r="DK35" s="2">
        <f t="shared" si="70"/>
        <v>69670</v>
      </c>
      <c r="DL35" s="2">
        <f t="shared" si="71"/>
        <v>8177536.6565102134</v>
      </c>
      <c r="DM35" s="17">
        <f t="shared" si="72"/>
        <v>0.99819473895352173</v>
      </c>
      <c r="DN35" s="18">
        <f t="shared" si="73"/>
        <v>8517736.6565102134</v>
      </c>
      <c r="DO35" s="18">
        <f t="shared" si="74"/>
        <v>13060.973020123318</v>
      </c>
      <c r="DP35" s="17">
        <f t="shared" si="75"/>
        <v>0.96556436380459232</v>
      </c>
      <c r="DQ35" s="20">
        <f t="shared" si="76"/>
        <v>21.36246273455874</v>
      </c>
      <c r="DS35" s="2">
        <v>2700</v>
      </c>
      <c r="DT35" s="2">
        <v>7</v>
      </c>
      <c r="DU35" s="2">
        <v>18718.802865278463</v>
      </c>
      <c r="DV35" s="2">
        <f t="shared" si="77"/>
        <v>69668</v>
      </c>
      <c r="DW35" s="2">
        <f t="shared" si="78"/>
        <v>8166069.9634540742</v>
      </c>
      <c r="DX35" s="17">
        <f t="shared" si="79"/>
        <v>0.99819468722239735</v>
      </c>
      <c r="DY35" s="18">
        <f t="shared" si="80"/>
        <v>8506269.9634540752</v>
      </c>
      <c r="DZ35" s="18">
        <f t="shared" si="81"/>
        <v>13118.802865279838</v>
      </c>
      <c r="EA35" s="17">
        <f t="shared" si="82"/>
        <v>0.9656972608438622</v>
      </c>
      <c r="EB35" s="20">
        <f t="shared" si="83"/>
        <v>21.393591111598525</v>
      </c>
      <c r="ED35" s="2">
        <v>2700</v>
      </c>
      <c r="EE35" s="2">
        <v>7</v>
      </c>
      <c r="EF35" s="2">
        <v>18693.324617773491</v>
      </c>
      <c r="EG35" s="2">
        <f t="shared" si="84"/>
        <v>69285</v>
      </c>
      <c r="EH35" s="2">
        <f t="shared" si="85"/>
        <v>8133702.2303284127</v>
      </c>
      <c r="EI35" s="17">
        <f t="shared" si="86"/>
        <v>0.99818472576392792</v>
      </c>
      <c r="EJ35" s="18">
        <f t="shared" si="87"/>
        <v>8473902.2303284127</v>
      </c>
      <c r="EK35" s="18">
        <f t="shared" si="88"/>
        <v>13093.324617773294</v>
      </c>
      <c r="EL35" s="17">
        <f t="shared" si="89"/>
        <v>0.96526962537200911</v>
      </c>
      <c r="EM35" s="20">
        <f t="shared" si="90"/>
        <v>21.34800307969445</v>
      </c>
    </row>
    <row r="36" spans="1:143">
      <c r="A36" s="36">
        <v>29</v>
      </c>
      <c r="B36" s="16">
        <f t="shared" si="1"/>
        <v>2800</v>
      </c>
      <c r="C36" s="2">
        <f t="shared" si="2"/>
        <v>92</v>
      </c>
      <c r="D36" s="2">
        <f t="shared" si="2"/>
        <v>252397.06790395224</v>
      </c>
      <c r="E36" s="2">
        <f t="shared" si="92"/>
        <v>840526</v>
      </c>
      <c r="F36" s="2">
        <f t="shared" si="92"/>
        <v>98825980.252378419</v>
      </c>
      <c r="G36" s="17">
        <f t="shared" si="4"/>
        <v>0.99829445984498111</v>
      </c>
      <c r="H36" s="18">
        <f t="shared" si="0"/>
        <v>102846780.25237842</v>
      </c>
      <c r="I36" s="18">
        <f t="shared" si="5"/>
        <v>147597.06790395081</v>
      </c>
      <c r="J36" s="17">
        <f t="shared" si="91"/>
        <v>0.96703345338474422</v>
      </c>
      <c r="K36" s="20">
        <f t="shared" si="6"/>
        <v>22.166714132868648</v>
      </c>
      <c r="M36" s="2">
        <v>2800</v>
      </c>
      <c r="N36" s="2">
        <v>7</v>
      </c>
      <c r="O36" s="2">
        <v>19224.708182562736</v>
      </c>
      <c r="P36" s="2">
        <f t="shared" si="7"/>
        <v>70431</v>
      </c>
      <c r="Q36" s="2">
        <f t="shared" si="8"/>
        <v>8300464.1381704016</v>
      </c>
      <c r="R36" s="17">
        <f t="shared" si="9"/>
        <v>0.99831325301204821</v>
      </c>
      <c r="S36" s="18">
        <f t="shared" si="10"/>
        <v>8633664.1381704025</v>
      </c>
      <c r="T36" s="18">
        <f t="shared" si="11"/>
        <v>12224.708182564005</v>
      </c>
      <c r="U36" s="17">
        <f t="shared" si="12"/>
        <v>0.96724916789925364</v>
      </c>
      <c r="V36" s="20">
        <f t="shared" si="13"/>
        <v>22.130858644601982</v>
      </c>
      <c r="X36" s="2">
        <v>2800</v>
      </c>
      <c r="Y36" s="2">
        <v>7</v>
      </c>
      <c r="Z36" s="2">
        <v>19207.890786439802</v>
      </c>
      <c r="AA36" s="2">
        <f t="shared" si="14"/>
        <v>70437</v>
      </c>
      <c r="AB36" s="2">
        <f t="shared" si="15"/>
        <v>8296472.6970880106</v>
      </c>
      <c r="AC36" s="17">
        <f t="shared" si="16"/>
        <v>0.99829924741698206</v>
      </c>
      <c r="AD36" s="18">
        <f t="shared" si="17"/>
        <v>8632472.6970880106</v>
      </c>
      <c r="AE36" s="18">
        <f t="shared" si="18"/>
        <v>12307.89078643918</v>
      </c>
      <c r="AF36" s="17">
        <f t="shared" si="19"/>
        <v>0.96692849859953278</v>
      </c>
      <c r="AG36" s="20">
        <f t="shared" si="20"/>
        <v>22.128770529023857</v>
      </c>
      <c r="AI36" s="2">
        <v>2800</v>
      </c>
      <c r="AJ36" s="2">
        <v>7</v>
      </c>
      <c r="AK36" s="2">
        <v>19207.890786439802</v>
      </c>
      <c r="AL36" s="2">
        <f t="shared" si="21"/>
        <v>70437</v>
      </c>
      <c r="AM36" s="2">
        <f t="shared" si="22"/>
        <v>8296472.6970880106</v>
      </c>
      <c r="AN36" s="17">
        <f t="shared" si="23"/>
        <v>0.99829924741698206</v>
      </c>
      <c r="AO36" s="18">
        <f t="shared" si="24"/>
        <v>8632472.6970880106</v>
      </c>
      <c r="AP36" s="18">
        <f t="shared" si="25"/>
        <v>12307.89078643918</v>
      </c>
      <c r="AQ36" s="17">
        <f t="shared" si="26"/>
        <v>0.96692849859953278</v>
      </c>
      <c r="AR36" s="20">
        <f t="shared" si="27"/>
        <v>22.128770529023857</v>
      </c>
      <c r="AT36" s="2">
        <v>2800</v>
      </c>
      <c r="AU36" s="2">
        <v>7</v>
      </c>
      <c r="AV36" s="2">
        <v>19232.45115131915</v>
      </c>
      <c r="AW36" s="2">
        <f t="shared" si="28"/>
        <v>70216</v>
      </c>
      <c r="AX36" s="2">
        <f t="shared" si="29"/>
        <v>8269049.7296345076</v>
      </c>
      <c r="AY36" s="17">
        <f t="shared" si="30"/>
        <v>0.99829390354868064</v>
      </c>
      <c r="AZ36" s="18">
        <f t="shared" si="31"/>
        <v>8605049.7296345085</v>
      </c>
      <c r="BA36" s="18">
        <f t="shared" si="32"/>
        <v>12332.451151318848</v>
      </c>
      <c r="BB36" s="17">
        <f t="shared" si="33"/>
        <v>0.96776835253089477</v>
      </c>
      <c r="BC36" s="20">
        <f t="shared" si="34"/>
        <v>22.148979907198246</v>
      </c>
      <c r="BE36" s="2">
        <v>2800</v>
      </c>
      <c r="BF36" s="2">
        <v>7</v>
      </c>
      <c r="BG36" s="2">
        <v>19222.522531223593</v>
      </c>
      <c r="BH36" s="2">
        <f t="shared" si="35"/>
        <v>70199</v>
      </c>
      <c r="BI36" s="2">
        <f t="shared" si="36"/>
        <v>8262967.2739536194</v>
      </c>
      <c r="BJ36" s="17">
        <f t="shared" si="37"/>
        <v>0.99829349109060139</v>
      </c>
      <c r="BK36" s="18">
        <f t="shared" si="38"/>
        <v>8598967.2739536203</v>
      </c>
      <c r="BL36" s="18">
        <f t="shared" si="39"/>
        <v>12322.522531224415</v>
      </c>
      <c r="BM36" s="17">
        <f t="shared" si="40"/>
        <v>0.96687235492992862</v>
      </c>
      <c r="BN36" s="20">
        <f t="shared" si="41"/>
        <v>22.138773865359894</v>
      </c>
      <c r="BP36" s="2">
        <v>2800</v>
      </c>
      <c r="BQ36" s="2">
        <v>7</v>
      </c>
      <c r="BR36" s="2">
        <v>19184.22090439402</v>
      </c>
      <c r="BS36" s="2">
        <f t="shared" si="42"/>
        <v>69985</v>
      </c>
      <c r="BT36" s="2">
        <f t="shared" si="43"/>
        <v>8241826.8163551465</v>
      </c>
      <c r="BU36" s="17">
        <f t="shared" si="44"/>
        <v>0.99828828186291996</v>
      </c>
      <c r="BV36" s="18">
        <f t="shared" si="45"/>
        <v>8577826.8163551465</v>
      </c>
      <c r="BW36" s="18">
        <f t="shared" si="46"/>
        <v>12284.220904394984</v>
      </c>
      <c r="BX36" s="17">
        <f t="shared" si="47"/>
        <v>0.96693036093621065</v>
      </c>
      <c r="BY36" s="20">
        <f t="shared" si="48"/>
        <v>22.12712291039966</v>
      </c>
      <c r="CA36" s="2">
        <v>2800</v>
      </c>
      <c r="CB36" s="2">
        <v>10</v>
      </c>
      <c r="CC36" s="2">
        <v>27258.416062730081</v>
      </c>
      <c r="CD36" s="2">
        <f t="shared" si="49"/>
        <v>70314</v>
      </c>
      <c r="CE36" s="2">
        <f t="shared" si="50"/>
        <v>8202190.3684361205</v>
      </c>
      <c r="CF36" s="17">
        <f t="shared" si="51"/>
        <v>0.99826793117155999</v>
      </c>
      <c r="CG36" s="18">
        <f t="shared" si="52"/>
        <v>8543790.3684361205</v>
      </c>
      <c r="CH36" s="18">
        <f t="shared" si="53"/>
        <v>12458.416062731296</v>
      </c>
      <c r="CI36" s="17">
        <f t="shared" si="54"/>
        <v>0.96699968857365304</v>
      </c>
      <c r="CJ36" s="20">
        <f t="shared" si="55"/>
        <v>22.321761648648135</v>
      </c>
      <c r="CL36" s="2">
        <v>2800</v>
      </c>
      <c r="CM36" s="2">
        <v>8</v>
      </c>
      <c r="CN36" s="2">
        <v>21971.937864601638</v>
      </c>
      <c r="CO36" s="2">
        <f t="shared" si="56"/>
        <v>70187</v>
      </c>
      <c r="CP36" s="2">
        <f t="shared" si="57"/>
        <v>8217554.90041871</v>
      </c>
      <c r="CQ36" s="17">
        <f t="shared" si="58"/>
        <v>0.99832159874831095</v>
      </c>
      <c r="CR36" s="18">
        <f t="shared" si="59"/>
        <v>8547954.90041871</v>
      </c>
      <c r="CS36" s="18">
        <f t="shared" si="60"/>
        <v>12171.937864601612</v>
      </c>
      <c r="CT36" s="17">
        <f t="shared" si="61"/>
        <v>0.96728733093811614</v>
      </c>
      <c r="CU36" s="20">
        <f t="shared" si="62"/>
        <v>22.276016013510404</v>
      </c>
      <c r="CW36" s="2">
        <v>2800</v>
      </c>
      <c r="CX36" s="2">
        <v>8</v>
      </c>
      <c r="CY36" s="2">
        <v>21942.22231713144</v>
      </c>
      <c r="CZ36" s="2">
        <f t="shared" si="63"/>
        <v>69673</v>
      </c>
      <c r="DA36" s="2">
        <f t="shared" si="64"/>
        <v>8195727.9736240553</v>
      </c>
      <c r="DB36" s="17">
        <f t="shared" si="65"/>
        <v>0.99823772135939026</v>
      </c>
      <c r="DC36" s="18">
        <f t="shared" si="66"/>
        <v>8540127.9736240543</v>
      </c>
      <c r="DD36" s="18">
        <f t="shared" si="67"/>
        <v>12642.222317129374</v>
      </c>
      <c r="DE36" s="17">
        <f t="shared" si="68"/>
        <v>0.96674875307966057</v>
      </c>
      <c r="DF36" s="20">
        <f t="shared" si="69"/>
        <v>22.122683559234837</v>
      </c>
      <c r="DH36" s="2">
        <v>2800</v>
      </c>
      <c r="DI36" s="2">
        <v>8</v>
      </c>
      <c r="DJ36" s="2">
        <v>21946.249790345373</v>
      </c>
      <c r="DK36" s="2">
        <f t="shared" si="70"/>
        <v>69678</v>
      </c>
      <c r="DL36" s="2">
        <f t="shared" si="71"/>
        <v>8199482.9063005587</v>
      </c>
      <c r="DM36" s="17">
        <f t="shared" si="72"/>
        <v>0.99830935870250448</v>
      </c>
      <c r="DN36" s="18">
        <f t="shared" si="73"/>
        <v>8529882.9063005596</v>
      </c>
      <c r="DO36" s="18">
        <f t="shared" si="74"/>
        <v>12146.24979034625</v>
      </c>
      <c r="DP36" s="17">
        <f t="shared" si="75"/>
        <v>0.96694125374899598</v>
      </c>
      <c r="DQ36" s="20">
        <f t="shared" si="76"/>
        <v>22.153665058060916</v>
      </c>
      <c r="DS36" s="2">
        <v>2800</v>
      </c>
      <c r="DT36" s="2">
        <v>8</v>
      </c>
      <c r="DU36" s="2">
        <v>22014.260618384218</v>
      </c>
      <c r="DV36" s="2">
        <f t="shared" si="77"/>
        <v>69676</v>
      </c>
      <c r="DW36" s="2">
        <f t="shared" si="78"/>
        <v>8188084.2240724582</v>
      </c>
      <c r="DX36" s="17">
        <f t="shared" si="79"/>
        <v>0.99830931025589598</v>
      </c>
      <c r="DY36" s="18">
        <f t="shared" si="80"/>
        <v>8518484.2240724582</v>
      </c>
      <c r="DZ36" s="18">
        <f t="shared" si="81"/>
        <v>12214.260618383065</v>
      </c>
      <c r="EA36" s="17">
        <f t="shared" si="82"/>
        <v>0.96708391775377478</v>
      </c>
      <c r="EB36" s="20">
        <f t="shared" si="83"/>
        <v>22.185946337954025</v>
      </c>
      <c r="ED36" s="2">
        <v>2800</v>
      </c>
      <c r="EE36" s="2">
        <v>8</v>
      </c>
      <c r="EF36" s="2">
        <v>21984.296908380387</v>
      </c>
      <c r="EG36" s="2">
        <f t="shared" si="84"/>
        <v>69293</v>
      </c>
      <c r="EH36" s="2">
        <f t="shared" si="85"/>
        <v>8155686.5272367932</v>
      </c>
      <c r="EI36" s="17">
        <f t="shared" si="86"/>
        <v>0.99829998127098007</v>
      </c>
      <c r="EJ36" s="18">
        <f t="shared" si="87"/>
        <v>8486086.5272367932</v>
      </c>
      <c r="EK36" s="18">
        <f t="shared" si="88"/>
        <v>12184.296908380464</v>
      </c>
      <c r="EL36" s="17">
        <f t="shared" si="89"/>
        <v>0.96665754930510339</v>
      </c>
      <c r="EM36" s="20">
        <f t="shared" si="90"/>
        <v>22.138669860423875</v>
      </c>
    </row>
    <row r="37" spans="1:143">
      <c r="A37" s="36">
        <v>30</v>
      </c>
      <c r="B37" s="16">
        <f t="shared" si="1"/>
        <v>2900</v>
      </c>
      <c r="C37" s="2">
        <f t="shared" si="2"/>
        <v>102</v>
      </c>
      <c r="D37" s="2">
        <f t="shared" si="2"/>
        <v>291957.94250440865</v>
      </c>
      <c r="E37" s="2">
        <f t="shared" si="92"/>
        <v>840628</v>
      </c>
      <c r="F37" s="2">
        <f t="shared" si="92"/>
        <v>99117938.194882825</v>
      </c>
      <c r="G37" s="17">
        <f t="shared" si="4"/>
        <v>0.99841560545487806</v>
      </c>
      <c r="H37" s="18">
        <f t="shared" si="0"/>
        <v>102986538.19488283</v>
      </c>
      <c r="I37" s="18">
        <f t="shared" si="5"/>
        <v>139757.94250440598</v>
      </c>
      <c r="J37" s="17">
        <f t="shared" si="91"/>
        <v>0.96834754999959527</v>
      </c>
      <c r="K37" s="20">
        <f t="shared" si="6"/>
        <v>22.958382494756815</v>
      </c>
      <c r="M37" s="2">
        <v>2900</v>
      </c>
      <c r="N37" s="2">
        <v>9</v>
      </c>
      <c r="O37" s="2">
        <v>25802.822859443382</v>
      </c>
      <c r="P37" s="2">
        <f t="shared" si="7"/>
        <v>70440</v>
      </c>
      <c r="Q37" s="2">
        <f t="shared" si="8"/>
        <v>8326266.9610298453</v>
      </c>
      <c r="R37" s="17">
        <f t="shared" si="9"/>
        <v>0.99844082211197727</v>
      </c>
      <c r="S37" s="18">
        <f t="shared" si="10"/>
        <v>8645266.9610298462</v>
      </c>
      <c r="T37" s="18">
        <f t="shared" si="11"/>
        <v>11602.822859443724</v>
      </c>
      <c r="U37" s="17">
        <f t="shared" si="12"/>
        <v>0.96854905871924302</v>
      </c>
      <c r="V37" s="20">
        <f t="shared" si="13"/>
        <v>22.921246453337766</v>
      </c>
      <c r="X37" s="2">
        <v>2900</v>
      </c>
      <c r="Y37" s="2">
        <v>9</v>
      </c>
      <c r="Z37" s="2">
        <v>25780.25105814495</v>
      </c>
      <c r="AA37" s="2">
        <f t="shared" si="14"/>
        <v>70446</v>
      </c>
      <c r="AB37" s="2">
        <f t="shared" si="15"/>
        <v>8322252.9481461551</v>
      </c>
      <c r="AC37" s="17">
        <f t="shared" si="16"/>
        <v>0.99842680386070837</v>
      </c>
      <c r="AD37" s="18">
        <f t="shared" si="17"/>
        <v>8644152.9481461551</v>
      </c>
      <c r="AE37" s="18">
        <f t="shared" si="18"/>
        <v>11680.251058144495</v>
      </c>
      <c r="AF37" s="17">
        <f t="shared" si="19"/>
        <v>0.96823681059949163</v>
      </c>
      <c r="AG37" s="20">
        <f t="shared" si="20"/>
        <v>22.919083762203279</v>
      </c>
      <c r="AI37" s="2">
        <v>2900</v>
      </c>
      <c r="AJ37" s="2">
        <v>9</v>
      </c>
      <c r="AK37" s="2">
        <v>25780.25105814495</v>
      </c>
      <c r="AL37" s="2">
        <f t="shared" si="21"/>
        <v>70446</v>
      </c>
      <c r="AM37" s="2">
        <f t="shared" si="22"/>
        <v>8322252.9481461551</v>
      </c>
      <c r="AN37" s="17">
        <f t="shared" si="23"/>
        <v>0.99842680386070837</v>
      </c>
      <c r="AO37" s="18">
        <f t="shared" si="24"/>
        <v>8644152.9481461551</v>
      </c>
      <c r="AP37" s="18">
        <f t="shared" si="25"/>
        <v>11680.251058144495</v>
      </c>
      <c r="AQ37" s="17">
        <f t="shared" si="26"/>
        <v>0.96823681059949163</v>
      </c>
      <c r="AR37" s="20">
        <f t="shared" si="27"/>
        <v>22.919083762203279</v>
      </c>
      <c r="AT37" s="2">
        <v>2900</v>
      </c>
      <c r="AU37" s="2">
        <v>9</v>
      </c>
      <c r="AV37" s="2">
        <v>25813.215238320125</v>
      </c>
      <c r="AW37" s="2">
        <f t="shared" si="28"/>
        <v>70225</v>
      </c>
      <c r="AX37" s="2">
        <f t="shared" si="29"/>
        <v>8294862.9448728273</v>
      </c>
      <c r="AY37" s="17">
        <f t="shared" si="30"/>
        <v>0.99842186078252959</v>
      </c>
      <c r="AZ37" s="18">
        <f t="shared" si="31"/>
        <v>8616762.9448728263</v>
      </c>
      <c r="BA37" s="18">
        <f t="shared" si="32"/>
        <v>11713.215238317847</v>
      </c>
      <c r="BB37" s="17">
        <f t="shared" si="33"/>
        <v>0.96908568123557248</v>
      </c>
      <c r="BC37" s="20">
        <f t="shared" si="34"/>
        <v>22.940014903883899</v>
      </c>
      <c r="BE37" s="2">
        <v>2900</v>
      </c>
      <c r="BF37" s="2">
        <v>9</v>
      </c>
      <c r="BG37" s="2">
        <v>25799.889344208674</v>
      </c>
      <c r="BH37" s="2">
        <f t="shared" si="35"/>
        <v>70208</v>
      </c>
      <c r="BI37" s="2">
        <f t="shared" si="36"/>
        <v>8288767.1632978283</v>
      </c>
      <c r="BJ37" s="17">
        <f t="shared" si="37"/>
        <v>0.99842147925880631</v>
      </c>
      <c r="BK37" s="18">
        <f t="shared" si="38"/>
        <v>8610667.1632978283</v>
      </c>
      <c r="BL37" s="18">
        <f t="shared" si="39"/>
        <v>11699.889344207942</v>
      </c>
      <c r="BM37" s="17">
        <f t="shared" si="40"/>
        <v>0.96818789657606541</v>
      </c>
      <c r="BN37" s="20">
        <f t="shared" si="41"/>
        <v>22.929444360551319</v>
      </c>
      <c r="BP37" s="2">
        <v>2900</v>
      </c>
      <c r="BQ37" s="2">
        <v>9</v>
      </c>
      <c r="BR37" s="2">
        <v>25748.482057142108</v>
      </c>
      <c r="BS37" s="2">
        <f t="shared" si="42"/>
        <v>69994</v>
      </c>
      <c r="BT37" s="2">
        <f t="shared" si="43"/>
        <v>8267575.2984122885</v>
      </c>
      <c r="BU37" s="17">
        <f t="shared" si="44"/>
        <v>0.9984166607232009</v>
      </c>
      <c r="BV37" s="18">
        <f t="shared" si="45"/>
        <v>8589475.2984122895</v>
      </c>
      <c r="BW37" s="18">
        <f t="shared" si="46"/>
        <v>11648.482057143003</v>
      </c>
      <c r="BX37" s="17">
        <f t="shared" si="47"/>
        <v>0.96824342905952565</v>
      </c>
      <c r="BY37" s="20">
        <f t="shared" si="48"/>
        <v>22.917377300056792</v>
      </c>
      <c r="CA37" s="2">
        <v>2900</v>
      </c>
      <c r="CB37" s="2">
        <v>8</v>
      </c>
      <c r="CC37" s="2">
        <v>22716.175534453061</v>
      </c>
      <c r="CD37" s="2">
        <f t="shared" si="49"/>
        <v>70322</v>
      </c>
      <c r="CE37" s="2">
        <f t="shared" si="50"/>
        <v>8224906.5439705737</v>
      </c>
      <c r="CF37" s="17">
        <f t="shared" si="51"/>
        <v>0.99838150945539217</v>
      </c>
      <c r="CG37" s="18">
        <f t="shared" si="52"/>
        <v>8555506.5439705737</v>
      </c>
      <c r="CH37" s="18">
        <f t="shared" si="53"/>
        <v>11716.175534453243</v>
      </c>
      <c r="CI37" s="17">
        <f t="shared" si="54"/>
        <v>0.96832574382600878</v>
      </c>
      <c r="CJ37" s="20">
        <f t="shared" si="55"/>
        <v>23.118967421814141</v>
      </c>
      <c r="CL37" s="2">
        <v>2900</v>
      </c>
      <c r="CM37" s="2">
        <v>8</v>
      </c>
      <c r="CN37" s="2">
        <v>22903.521556638283</v>
      </c>
      <c r="CO37" s="2">
        <f t="shared" si="56"/>
        <v>70195</v>
      </c>
      <c r="CP37" s="2">
        <f t="shared" si="57"/>
        <v>8240458.4219753481</v>
      </c>
      <c r="CQ37" s="17">
        <f t="shared" si="58"/>
        <v>0.99843538866367965</v>
      </c>
      <c r="CR37" s="18">
        <f t="shared" si="59"/>
        <v>8559458.4219753481</v>
      </c>
      <c r="CS37" s="18">
        <f t="shared" si="60"/>
        <v>11503.521556638181</v>
      </c>
      <c r="CT37" s="17">
        <f t="shared" si="61"/>
        <v>0.96858907045271803</v>
      </c>
      <c r="CU37" s="20">
        <f t="shared" si="62"/>
        <v>23.071588013992919</v>
      </c>
      <c r="CW37" s="2">
        <v>2900</v>
      </c>
      <c r="CX37" s="2">
        <v>8</v>
      </c>
      <c r="CY37" s="2">
        <v>22872.546105758847</v>
      </c>
      <c r="CZ37" s="2">
        <f t="shared" si="63"/>
        <v>69681</v>
      </c>
      <c r="DA37" s="2">
        <f t="shared" si="64"/>
        <v>8218600.5197298145</v>
      </c>
      <c r="DB37" s="17">
        <f t="shared" si="65"/>
        <v>0.99835234110837301</v>
      </c>
      <c r="DC37" s="18">
        <f t="shared" si="66"/>
        <v>8552100.5197298154</v>
      </c>
      <c r="DD37" s="18">
        <f t="shared" si="67"/>
        <v>11972.546105761081</v>
      </c>
      <c r="DE37" s="17">
        <f t="shared" si="68"/>
        <v>0.96810405408389388</v>
      </c>
      <c r="DF37" s="20">
        <f t="shared" si="69"/>
        <v>22.912779400636079</v>
      </c>
      <c r="DH37" s="2">
        <v>2900</v>
      </c>
      <c r="DI37" s="2">
        <v>8</v>
      </c>
      <c r="DJ37" s="2">
        <v>22876.744338984452</v>
      </c>
      <c r="DK37" s="2">
        <f t="shared" si="70"/>
        <v>69686</v>
      </c>
      <c r="DL37" s="2">
        <f t="shared" si="71"/>
        <v>8222359.6506395433</v>
      </c>
      <c r="DM37" s="17">
        <f t="shared" si="72"/>
        <v>0.99842397845148723</v>
      </c>
      <c r="DN37" s="18">
        <f t="shared" si="73"/>
        <v>8541359.6506395433</v>
      </c>
      <c r="DO37" s="18">
        <f t="shared" si="74"/>
        <v>11476.74433898367</v>
      </c>
      <c r="DP37" s="17">
        <f t="shared" si="75"/>
        <v>0.9682422490477588</v>
      </c>
      <c r="DQ37" s="20">
        <f t="shared" si="76"/>
        <v>22.944867381563093</v>
      </c>
      <c r="DS37" s="2">
        <v>2900</v>
      </c>
      <c r="DT37" s="2">
        <v>8</v>
      </c>
      <c r="DU37" s="2">
        <v>22947.63874418765</v>
      </c>
      <c r="DV37" s="2">
        <f t="shared" si="77"/>
        <v>69684</v>
      </c>
      <c r="DW37" s="2">
        <f t="shared" si="78"/>
        <v>8211031.8628166458</v>
      </c>
      <c r="DX37" s="17">
        <f t="shared" si="79"/>
        <v>0.99842393328939449</v>
      </c>
      <c r="DY37" s="18">
        <f t="shared" si="80"/>
        <v>8530031.8628166467</v>
      </c>
      <c r="DZ37" s="18">
        <f t="shared" si="81"/>
        <v>11547.638744188473</v>
      </c>
      <c r="EA37" s="17">
        <f t="shared" si="82"/>
        <v>0.96839489461582928</v>
      </c>
      <c r="EB37" s="20">
        <f t="shared" si="83"/>
        <v>22.978301564309525</v>
      </c>
      <c r="ED37" s="2">
        <v>2900</v>
      </c>
      <c r="EE37" s="2">
        <v>8</v>
      </c>
      <c r="EF37" s="2">
        <v>22916.404608982157</v>
      </c>
      <c r="EG37" s="2">
        <f t="shared" si="84"/>
        <v>69301</v>
      </c>
      <c r="EH37" s="2">
        <f t="shared" si="85"/>
        <v>8178602.9318457758</v>
      </c>
      <c r="EI37" s="17">
        <f t="shared" si="86"/>
        <v>0.99841523677803234</v>
      </c>
      <c r="EJ37" s="18">
        <f t="shared" si="87"/>
        <v>8497602.9318457767</v>
      </c>
      <c r="EK37" s="18">
        <f t="shared" si="88"/>
        <v>11516.404608983546</v>
      </c>
      <c r="EL37" s="17">
        <f t="shared" si="89"/>
        <v>0.96796939304136465</v>
      </c>
      <c r="EM37" s="20">
        <f t="shared" si="90"/>
        <v>22.929336641153299</v>
      </c>
    </row>
    <row r="38" spans="1:143">
      <c r="A38" s="36">
        <v>31</v>
      </c>
      <c r="B38" s="16">
        <f t="shared" si="1"/>
        <v>3000</v>
      </c>
      <c r="C38" s="2">
        <f t="shared" si="2"/>
        <v>37</v>
      </c>
      <c r="D38" s="2">
        <f t="shared" si="2"/>
        <v>107003.30689409008</v>
      </c>
      <c r="E38" s="2">
        <f t="shared" si="92"/>
        <v>840665</v>
      </c>
      <c r="F38" s="2">
        <f t="shared" si="92"/>
        <v>99224941.501776919</v>
      </c>
      <c r="G38" s="17">
        <f t="shared" si="4"/>
        <v>0.99845955043101708</v>
      </c>
      <c r="H38" s="18">
        <f t="shared" si="0"/>
        <v>103115941.50177692</v>
      </c>
      <c r="I38" s="18">
        <f t="shared" si="5"/>
        <v>129403.30689409375</v>
      </c>
      <c r="J38" s="17">
        <f t="shared" si="91"/>
        <v>0.96956428548162132</v>
      </c>
      <c r="K38" s="20">
        <f t="shared" si="6"/>
        <v>23.750050856644982</v>
      </c>
      <c r="M38" s="2">
        <v>3000</v>
      </c>
      <c r="N38" s="2">
        <v>3</v>
      </c>
      <c r="O38" s="2">
        <v>8927.6563229466046</v>
      </c>
      <c r="P38" s="2">
        <f t="shared" si="7"/>
        <v>70443</v>
      </c>
      <c r="Q38" s="2">
        <f t="shared" si="8"/>
        <v>8335194.6173527921</v>
      </c>
      <c r="R38" s="17">
        <f t="shared" si="9"/>
        <v>0.99848334514528703</v>
      </c>
      <c r="S38" s="18">
        <f t="shared" si="10"/>
        <v>8656194.6173527911</v>
      </c>
      <c r="T38" s="18">
        <f t="shared" si="11"/>
        <v>10927.656322944909</v>
      </c>
      <c r="U38" s="17">
        <f t="shared" si="12"/>
        <v>0.96977330908575055</v>
      </c>
      <c r="V38" s="20">
        <f t="shared" si="13"/>
        <v>23.711634262073552</v>
      </c>
      <c r="X38" s="2">
        <v>3000</v>
      </c>
      <c r="Y38" s="2">
        <v>3</v>
      </c>
      <c r="Z38" s="2">
        <v>8919.8465850090179</v>
      </c>
      <c r="AA38" s="2">
        <f t="shared" si="14"/>
        <v>70449</v>
      </c>
      <c r="AB38" s="2">
        <f t="shared" si="15"/>
        <v>8331172.7947311644</v>
      </c>
      <c r="AC38" s="17">
        <f t="shared" si="16"/>
        <v>0.99846932267528377</v>
      </c>
      <c r="AD38" s="18">
        <f t="shared" si="17"/>
        <v>8655172.7947311644</v>
      </c>
      <c r="AE38" s="18">
        <f t="shared" si="18"/>
        <v>11019.846585009247</v>
      </c>
      <c r="AF38" s="17">
        <f t="shared" si="19"/>
        <v>0.96947115029416964</v>
      </c>
      <c r="AG38" s="20">
        <f t="shared" si="20"/>
        <v>23.709396995382704</v>
      </c>
      <c r="AI38" s="2">
        <v>3000</v>
      </c>
      <c r="AJ38" s="2">
        <v>3</v>
      </c>
      <c r="AK38" s="2">
        <v>8919.8465850090179</v>
      </c>
      <c r="AL38" s="2">
        <f t="shared" si="21"/>
        <v>70449</v>
      </c>
      <c r="AM38" s="2">
        <f t="shared" si="22"/>
        <v>8331172.7947311644</v>
      </c>
      <c r="AN38" s="17">
        <f t="shared" si="23"/>
        <v>0.99846932267528377</v>
      </c>
      <c r="AO38" s="18">
        <f t="shared" si="24"/>
        <v>8655172.7947311644</v>
      </c>
      <c r="AP38" s="18">
        <f t="shared" si="25"/>
        <v>11019.846585009247</v>
      </c>
      <c r="AQ38" s="17">
        <f t="shared" si="26"/>
        <v>0.96947115029416964</v>
      </c>
      <c r="AR38" s="20">
        <f t="shared" si="27"/>
        <v>23.709396995382704</v>
      </c>
      <c r="AT38" s="2">
        <v>3000</v>
      </c>
      <c r="AU38" s="2">
        <v>3</v>
      </c>
      <c r="AV38" s="2">
        <v>8931.252037550963</v>
      </c>
      <c r="AW38" s="2">
        <f t="shared" si="28"/>
        <v>70228</v>
      </c>
      <c r="AX38" s="2">
        <f t="shared" si="29"/>
        <v>8303794.1969103785</v>
      </c>
      <c r="AY38" s="17">
        <f t="shared" si="30"/>
        <v>0.99846451319381258</v>
      </c>
      <c r="AZ38" s="18">
        <f t="shared" si="31"/>
        <v>8627794.1969103776</v>
      </c>
      <c r="BA38" s="18">
        <f t="shared" si="32"/>
        <v>11031.252037551254</v>
      </c>
      <c r="BB38" s="17">
        <f t="shared" si="33"/>
        <v>0.97032631283517479</v>
      </c>
      <c r="BC38" s="20">
        <f t="shared" si="34"/>
        <v>23.731049900569548</v>
      </c>
      <c r="BE38" s="2">
        <v>3000</v>
      </c>
      <c r="BF38" s="2">
        <v>3</v>
      </c>
      <c r="BG38" s="2">
        <v>8926.6413403620918</v>
      </c>
      <c r="BH38" s="2">
        <f t="shared" si="35"/>
        <v>70211</v>
      </c>
      <c r="BI38" s="2">
        <f t="shared" si="36"/>
        <v>8297693.8046381902</v>
      </c>
      <c r="BJ38" s="17">
        <f t="shared" si="37"/>
        <v>0.99846414198154121</v>
      </c>
      <c r="BK38" s="18">
        <f t="shared" si="38"/>
        <v>8621693.8046381902</v>
      </c>
      <c r="BL38" s="18">
        <f t="shared" si="39"/>
        <v>11026.641340361908</v>
      </c>
      <c r="BM38" s="17">
        <f t="shared" si="40"/>
        <v>0.96942773786631165</v>
      </c>
      <c r="BN38" s="20">
        <f t="shared" si="41"/>
        <v>23.720114855742743</v>
      </c>
      <c r="BP38" s="2">
        <v>3000</v>
      </c>
      <c r="BQ38" s="2">
        <v>3</v>
      </c>
      <c r="BR38" s="2">
        <v>8908.8546588844329</v>
      </c>
      <c r="BS38" s="2">
        <f t="shared" si="42"/>
        <v>69997</v>
      </c>
      <c r="BT38" s="2">
        <f t="shared" si="43"/>
        <v>8276484.1530711725</v>
      </c>
      <c r="BU38" s="17">
        <f t="shared" si="44"/>
        <v>0.99845945367662792</v>
      </c>
      <c r="BV38" s="18">
        <f t="shared" si="45"/>
        <v>8600484.1530711725</v>
      </c>
      <c r="BW38" s="18">
        <f t="shared" si="46"/>
        <v>11008.854658883065</v>
      </c>
      <c r="BX38" s="17">
        <f t="shared" si="47"/>
        <v>0.96948439556965749</v>
      </c>
      <c r="BY38" s="20">
        <f t="shared" si="48"/>
        <v>23.707631689713921</v>
      </c>
      <c r="CA38" s="2">
        <v>3000</v>
      </c>
      <c r="CB38" s="2">
        <v>3</v>
      </c>
      <c r="CC38" s="2">
        <v>8850.7550823597994</v>
      </c>
      <c r="CD38" s="2">
        <f t="shared" si="49"/>
        <v>70325</v>
      </c>
      <c r="CE38" s="2">
        <f t="shared" si="50"/>
        <v>8233757.2990529332</v>
      </c>
      <c r="CF38" s="17">
        <f t="shared" si="51"/>
        <v>0.99842410131182913</v>
      </c>
      <c r="CG38" s="18">
        <f t="shared" si="52"/>
        <v>8566757.2990529332</v>
      </c>
      <c r="CH38" s="18">
        <f t="shared" si="53"/>
        <v>11250.755082359537</v>
      </c>
      <c r="CI38" s="17">
        <f t="shared" si="54"/>
        <v>0.96959912205647814</v>
      </c>
      <c r="CJ38" s="20">
        <f t="shared" si="55"/>
        <v>23.916173194980146</v>
      </c>
      <c r="CL38" s="2">
        <v>3000</v>
      </c>
      <c r="CM38" s="2">
        <v>3</v>
      </c>
      <c r="CN38" s="2">
        <v>8923.7494891648021</v>
      </c>
      <c r="CO38" s="2">
        <f t="shared" si="56"/>
        <v>70198</v>
      </c>
      <c r="CP38" s="2">
        <f t="shared" si="57"/>
        <v>8249382.1714645131</v>
      </c>
      <c r="CQ38" s="17">
        <f t="shared" si="58"/>
        <v>0.99847805988194294</v>
      </c>
      <c r="CR38" s="18">
        <f t="shared" si="59"/>
        <v>8570382.171464514</v>
      </c>
      <c r="CS38" s="18">
        <f t="shared" si="60"/>
        <v>10923.749489165843</v>
      </c>
      <c r="CT38" s="17">
        <f t="shared" si="61"/>
        <v>0.96982520290899643</v>
      </c>
      <c r="CU38" s="20">
        <f t="shared" si="62"/>
        <v>23.867160014475431</v>
      </c>
      <c r="CW38" s="2">
        <v>3000</v>
      </c>
      <c r="CX38" s="2">
        <v>3</v>
      </c>
      <c r="CY38" s="2">
        <v>8911.680726582661</v>
      </c>
      <c r="CZ38" s="2">
        <f t="shared" si="63"/>
        <v>69684</v>
      </c>
      <c r="DA38" s="2">
        <f t="shared" si="64"/>
        <v>8227512.2004563976</v>
      </c>
      <c r="DB38" s="17">
        <f t="shared" si="65"/>
        <v>0.99839532351424154</v>
      </c>
      <c r="DC38" s="18">
        <f t="shared" si="66"/>
        <v>8563512.2004563976</v>
      </c>
      <c r="DD38" s="18">
        <f t="shared" si="67"/>
        <v>11411.680726582184</v>
      </c>
      <c r="DE38" s="17">
        <f t="shared" si="68"/>
        <v>0.96939586471565953</v>
      </c>
      <c r="DF38" s="20">
        <f t="shared" si="69"/>
        <v>23.702875242037322</v>
      </c>
      <c r="DH38" s="2">
        <v>3000</v>
      </c>
      <c r="DI38" s="2">
        <v>3</v>
      </c>
      <c r="DJ38" s="2">
        <v>8913.3164567698186</v>
      </c>
      <c r="DK38" s="2">
        <f t="shared" si="70"/>
        <v>69689</v>
      </c>
      <c r="DL38" s="2">
        <f t="shared" si="71"/>
        <v>8231272.9670963129</v>
      </c>
      <c r="DM38" s="17">
        <f t="shared" si="72"/>
        <v>0.99846696085735576</v>
      </c>
      <c r="DN38" s="18">
        <f t="shared" si="73"/>
        <v>8552272.9670963138</v>
      </c>
      <c r="DO38" s="18">
        <f t="shared" si="74"/>
        <v>10913.316456770524</v>
      </c>
      <c r="DP38" s="17">
        <f t="shared" si="75"/>
        <v>0.96947937457611444</v>
      </c>
      <c r="DQ38" s="20">
        <f t="shared" si="76"/>
        <v>23.736069705065265</v>
      </c>
      <c r="DS38" s="2">
        <v>3000</v>
      </c>
      <c r="DT38" s="2">
        <v>4</v>
      </c>
      <c r="DU38" s="2">
        <v>8940.9385807585768</v>
      </c>
      <c r="DV38" s="2">
        <f t="shared" si="77"/>
        <v>69688</v>
      </c>
      <c r="DW38" s="2">
        <f t="shared" si="78"/>
        <v>8219972.8013974046</v>
      </c>
      <c r="DX38" s="17">
        <f t="shared" si="79"/>
        <v>0.99848124480614375</v>
      </c>
      <c r="DY38" s="18">
        <f t="shared" si="80"/>
        <v>8537972.8013974056</v>
      </c>
      <c r="DZ38" s="18">
        <f t="shared" si="81"/>
        <v>7940.9385807588696</v>
      </c>
      <c r="EA38" s="17">
        <f t="shared" si="82"/>
        <v>0.96929641110530296</v>
      </c>
      <c r="EB38" s="20">
        <f t="shared" si="83"/>
        <v>23.770656790665026</v>
      </c>
      <c r="ED38" s="2">
        <v>3000</v>
      </c>
      <c r="EE38" s="2">
        <v>3</v>
      </c>
      <c r="EF38" s="2">
        <v>8928.7690286923043</v>
      </c>
      <c r="EG38" s="2">
        <f t="shared" si="84"/>
        <v>69304</v>
      </c>
      <c r="EH38" s="2">
        <f t="shared" si="85"/>
        <v>8187531.7008744683</v>
      </c>
      <c r="EI38" s="17">
        <f t="shared" si="86"/>
        <v>0.99845845759317686</v>
      </c>
      <c r="EJ38" s="18">
        <f t="shared" si="87"/>
        <v>8508531.7008744683</v>
      </c>
      <c r="EK38" s="18">
        <f t="shared" si="88"/>
        <v>10928.769028691575</v>
      </c>
      <c r="EL38" s="17">
        <f t="shared" si="89"/>
        <v>0.96921429869396303</v>
      </c>
      <c r="EM38" s="20">
        <f t="shared" si="90"/>
        <v>23.720003421882723</v>
      </c>
    </row>
    <row r="39" spans="1:143">
      <c r="A39" s="36">
        <v>32</v>
      </c>
      <c r="B39" s="16">
        <f t="shared" si="1"/>
        <v>3500</v>
      </c>
      <c r="C39" s="2">
        <f t="shared" si="2"/>
        <v>383</v>
      </c>
      <c r="D39" s="2">
        <f t="shared" si="2"/>
        <v>1217209.4384127907</v>
      </c>
      <c r="E39" s="2">
        <f t="shared" si="92"/>
        <v>841048</v>
      </c>
      <c r="F39" s="2">
        <f t="shared" si="92"/>
        <v>100442150.9401897</v>
      </c>
      <c r="G39" s="17">
        <f t="shared" si="4"/>
        <v>0.99891444031915932</v>
      </c>
      <c r="H39" s="18">
        <f t="shared" si="0"/>
        <v>103641150.9401897</v>
      </c>
      <c r="I39" s="18">
        <f t="shared" si="5"/>
        <v>525209.43841278553</v>
      </c>
      <c r="J39" s="17">
        <f t="shared" si="91"/>
        <v>0.97450265200833452</v>
      </c>
      <c r="K39" s="20">
        <f t="shared" si="6"/>
        <v>27.70839266608581</v>
      </c>
      <c r="M39" s="2">
        <v>3500</v>
      </c>
      <c r="N39" s="2">
        <v>31</v>
      </c>
      <c r="O39" s="2">
        <v>99118.15313036571</v>
      </c>
      <c r="P39" s="2">
        <f t="shared" si="7"/>
        <v>70474</v>
      </c>
      <c r="Q39" s="2">
        <f t="shared" si="8"/>
        <v>8434312.7704831585</v>
      </c>
      <c r="R39" s="17">
        <f t="shared" si="9"/>
        <v>0.9989227498228207</v>
      </c>
      <c r="S39" s="18">
        <f t="shared" si="10"/>
        <v>8700312.7704831585</v>
      </c>
      <c r="T39" s="18">
        <f t="shared" si="11"/>
        <v>44118.153130367398</v>
      </c>
      <c r="U39" s="17">
        <f t="shared" si="12"/>
        <v>0.97471596682893702</v>
      </c>
      <c r="V39" s="20">
        <f t="shared" si="13"/>
        <v>27.663573305752475</v>
      </c>
      <c r="X39" s="2">
        <v>3500</v>
      </c>
      <c r="Y39" s="2">
        <v>31</v>
      </c>
      <c r="Z39" s="2">
        <v>99031.446521956503</v>
      </c>
      <c r="AA39" s="2">
        <f t="shared" si="14"/>
        <v>70480</v>
      </c>
      <c r="AB39" s="2">
        <f t="shared" si="15"/>
        <v>8430204.2412531208</v>
      </c>
      <c r="AC39" s="17">
        <f t="shared" si="16"/>
        <v>0.99890868375923014</v>
      </c>
      <c r="AD39" s="18">
        <f t="shared" si="17"/>
        <v>8699704.2412531208</v>
      </c>
      <c r="AE39" s="18">
        <f t="shared" si="18"/>
        <v>44531.446521956474</v>
      </c>
      <c r="AF39" s="17">
        <f t="shared" si="19"/>
        <v>0.97445914460783434</v>
      </c>
      <c r="AG39" s="20">
        <f t="shared" si="20"/>
        <v>27.66096316127982</v>
      </c>
      <c r="AI39" s="2">
        <v>3500</v>
      </c>
      <c r="AJ39" s="2">
        <v>31</v>
      </c>
      <c r="AK39" s="2">
        <v>99031.446521956503</v>
      </c>
      <c r="AL39" s="2">
        <f t="shared" si="21"/>
        <v>70480</v>
      </c>
      <c r="AM39" s="2">
        <f t="shared" si="22"/>
        <v>8430204.2412531208</v>
      </c>
      <c r="AN39" s="17">
        <f t="shared" si="23"/>
        <v>0.99890868375923014</v>
      </c>
      <c r="AO39" s="18">
        <f t="shared" si="24"/>
        <v>8699704.2412531208</v>
      </c>
      <c r="AP39" s="18">
        <f t="shared" si="25"/>
        <v>44531.446521956474</v>
      </c>
      <c r="AQ39" s="17">
        <f t="shared" si="26"/>
        <v>0.97445914460783434</v>
      </c>
      <c r="AR39" s="20">
        <f t="shared" si="27"/>
        <v>27.66096316127982</v>
      </c>
      <c r="AT39" s="2">
        <v>3500</v>
      </c>
      <c r="AU39" s="2">
        <v>32</v>
      </c>
      <c r="AV39" s="2">
        <v>99158.074088103735</v>
      </c>
      <c r="AW39" s="2">
        <f t="shared" si="28"/>
        <v>70260</v>
      </c>
      <c r="AX39" s="2">
        <f t="shared" si="29"/>
        <v>8402952.2709984817</v>
      </c>
      <c r="AY39" s="17">
        <f t="shared" si="30"/>
        <v>0.99891947224749778</v>
      </c>
      <c r="AZ39" s="18">
        <f t="shared" si="31"/>
        <v>8668952.2709984817</v>
      </c>
      <c r="BA39" s="18">
        <f t="shared" si="32"/>
        <v>41158.074088104069</v>
      </c>
      <c r="BB39" s="17">
        <f t="shared" si="33"/>
        <v>0.97495516249962422</v>
      </c>
      <c r="BC39" s="20">
        <f t="shared" si="34"/>
        <v>27.686224883997809</v>
      </c>
      <c r="BE39" s="2">
        <v>3500</v>
      </c>
      <c r="BF39" s="2">
        <v>31</v>
      </c>
      <c r="BG39" s="2">
        <v>99106.884417100198</v>
      </c>
      <c r="BH39" s="2">
        <f t="shared" si="35"/>
        <v>70242</v>
      </c>
      <c r="BI39" s="2">
        <f t="shared" si="36"/>
        <v>8396800.6890552901</v>
      </c>
      <c r="BJ39" s="17">
        <f t="shared" si="37"/>
        <v>0.99890499011646927</v>
      </c>
      <c r="BK39" s="18">
        <f t="shared" si="38"/>
        <v>8666300.6890552901</v>
      </c>
      <c r="BL39" s="18">
        <f t="shared" si="39"/>
        <v>44606.884417099878</v>
      </c>
      <c r="BM39" s="17">
        <f t="shared" si="40"/>
        <v>0.9744433591622651</v>
      </c>
      <c r="BN39" s="20">
        <f t="shared" si="41"/>
        <v>27.673467331699868</v>
      </c>
      <c r="BP39" s="2">
        <v>3500</v>
      </c>
      <c r="BQ39" s="2">
        <v>31</v>
      </c>
      <c r="BR39" s="2">
        <v>98909.41007953501</v>
      </c>
      <c r="BS39" s="2">
        <f t="shared" si="42"/>
        <v>70028</v>
      </c>
      <c r="BT39" s="2">
        <f t="shared" si="43"/>
        <v>8375393.5631507076</v>
      </c>
      <c r="BU39" s="17">
        <f t="shared" si="44"/>
        <v>0.99890164752870692</v>
      </c>
      <c r="BV39" s="18">
        <f t="shared" si="45"/>
        <v>8644893.5631507076</v>
      </c>
      <c r="BW39" s="18">
        <f t="shared" si="46"/>
        <v>44409.410079535097</v>
      </c>
      <c r="BX39" s="17">
        <f t="shared" si="47"/>
        <v>0.97449041957043303</v>
      </c>
      <c r="BY39" s="20">
        <f t="shared" si="48"/>
        <v>27.658903637999575</v>
      </c>
      <c r="CA39" s="2">
        <v>3500</v>
      </c>
      <c r="CB39" s="2">
        <v>31</v>
      </c>
      <c r="CC39" s="2">
        <v>98264.367022940569</v>
      </c>
      <c r="CD39" s="2">
        <f t="shared" si="49"/>
        <v>70356</v>
      </c>
      <c r="CE39" s="2">
        <f t="shared" si="50"/>
        <v>8332021.6660758741</v>
      </c>
      <c r="CF39" s="17">
        <f t="shared" si="51"/>
        <v>0.99886421716167872</v>
      </c>
      <c r="CG39" s="18">
        <f t="shared" si="52"/>
        <v>8612021.6660758741</v>
      </c>
      <c r="CH39" s="18">
        <f t="shared" si="53"/>
        <v>45264.367022940889</v>
      </c>
      <c r="CI39" s="17">
        <f t="shared" si="54"/>
        <v>0.9747222146099157</v>
      </c>
      <c r="CJ39" s="20">
        <f t="shared" si="55"/>
        <v>27.902202060810168</v>
      </c>
      <c r="CL39" s="2">
        <v>3500</v>
      </c>
      <c r="CM39" s="2">
        <v>32</v>
      </c>
      <c r="CN39" s="2">
        <v>99074.778012078037</v>
      </c>
      <c r="CO39" s="2">
        <f t="shared" si="56"/>
        <v>70230</v>
      </c>
      <c r="CP39" s="2">
        <f t="shared" si="57"/>
        <v>8348456.9494765913</v>
      </c>
      <c r="CQ39" s="17">
        <f t="shared" si="58"/>
        <v>0.99893321954341796</v>
      </c>
      <c r="CR39" s="18">
        <f t="shared" si="59"/>
        <v>8610956.9494765922</v>
      </c>
      <c r="CS39" s="18">
        <f t="shared" si="60"/>
        <v>40574.778012078255</v>
      </c>
      <c r="CT39" s="17">
        <f t="shared" si="61"/>
        <v>0.97441664836980335</v>
      </c>
      <c r="CU39" s="20">
        <f t="shared" si="62"/>
        <v>27.845020016888004</v>
      </c>
      <c r="CW39" s="2">
        <v>3500</v>
      </c>
      <c r="CX39" s="2">
        <v>37</v>
      </c>
      <c r="CY39" s="2">
        <v>118408.48737061849</v>
      </c>
      <c r="CZ39" s="2">
        <f t="shared" si="63"/>
        <v>69721</v>
      </c>
      <c r="DA39" s="2">
        <f t="shared" si="64"/>
        <v>8345920.6878270162</v>
      </c>
      <c r="DB39" s="17">
        <f t="shared" si="65"/>
        <v>0.99892543985328675</v>
      </c>
      <c r="DC39" s="18">
        <f t="shared" si="66"/>
        <v>8608420.6878270172</v>
      </c>
      <c r="DD39" s="18">
        <f t="shared" si="67"/>
        <v>44908.48737061955</v>
      </c>
      <c r="DE39" s="17">
        <f t="shared" si="68"/>
        <v>0.97447953843838675</v>
      </c>
      <c r="DF39" s="20">
        <f t="shared" si="69"/>
        <v>27.653354449043544</v>
      </c>
      <c r="DH39" s="2">
        <v>3500</v>
      </c>
      <c r="DI39" s="2">
        <v>32</v>
      </c>
      <c r="DJ39" s="2">
        <v>102204.15903458728</v>
      </c>
      <c r="DK39" s="2">
        <f t="shared" si="70"/>
        <v>69721</v>
      </c>
      <c r="DL39" s="2">
        <f t="shared" si="71"/>
        <v>8333477.1261309003</v>
      </c>
      <c r="DM39" s="17">
        <f t="shared" si="72"/>
        <v>0.99892543985328675</v>
      </c>
      <c r="DN39" s="18">
        <f t="shared" si="73"/>
        <v>8595977.1261309013</v>
      </c>
      <c r="DO39" s="18">
        <f t="shared" si="74"/>
        <v>43704.159034587443</v>
      </c>
      <c r="DP39" s="17">
        <f t="shared" si="75"/>
        <v>0.97443364590611536</v>
      </c>
      <c r="DQ39" s="20">
        <f t="shared" si="76"/>
        <v>27.692081322576144</v>
      </c>
      <c r="DS39" s="2">
        <v>3500</v>
      </c>
      <c r="DT39" s="2">
        <v>32</v>
      </c>
      <c r="DU39" s="2">
        <v>102520.88692893641</v>
      </c>
      <c r="DV39" s="2">
        <f t="shared" si="77"/>
        <v>69720</v>
      </c>
      <c r="DW39" s="2">
        <f t="shared" si="78"/>
        <v>8322493.6883263411</v>
      </c>
      <c r="DX39" s="17">
        <f t="shared" si="79"/>
        <v>0.99893973694013816</v>
      </c>
      <c r="DY39" s="18">
        <f t="shared" si="80"/>
        <v>8581493.6883263402</v>
      </c>
      <c r="DZ39" s="18">
        <f t="shared" si="81"/>
        <v>43520.886928934604</v>
      </c>
      <c r="EA39" s="17">
        <f t="shared" si="82"/>
        <v>0.97423723728144529</v>
      </c>
      <c r="EB39" s="20">
        <f t="shared" si="83"/>
        <v>27.732432922442531</v>
      </c>
      <c r="ED39" s="2">
        <v>3500</v>
      </c>
      <c r="EE39" s="2">
        <v>32</v>
      </c>
      <c r="EF39" s="2">
        <v>102381.34528461205</v>
      </c>
      <c r="EG39" s="2">
        <f t="shared" si="84"/>
        <v>69336</v>
      </c>
      <c r="EH39" s="2">
        <f t="shared" si="85"/>
        <v>8289913.0461590802</v>
      </c>
      <c r="EI39" s="17">
        <f t="shared" si="86"/>
        <v>0.99891947962138561</v>
      </c>
      <c r="EJ39" s="18">
        <f t="shared" si="87"/>
        <v>8552413.0461590812</v>
      </c>
      <c r="EK39" s="18">
        <f t="shared" si="88"/>
        <v>43881.345284612849</v>
      </c>
      <c r="EL39" s="17">
        <f t="shared" si="89"/>
        <v>0.97421286117112971</v>
      </c>
      <c r="EM39" s="20">
        <f t="shared" si="90"/>
        <v>27.673337325529843</v>
      </c>
    </row>
    <row r="40" spans="1:143">
      <c r="A40" s="36">
        <v>33</v>
      </c>
      <c r="B40" s="16">
        <f t="shared" si="1"/>
        <v>4000</v>
      </c>
      <c r="C40" s="2">
        <f t="shared" si="2"/>
        <v>261</v>
      </c>
      <c r="D40" s="2">
        <f t="shared" si="2"/>
        <v>987806.14155249286</v>
      </c>
      <c r="E40" s="2">
        <f t="shared" si="92"/>
        <v>841309</v>
      </c>
      <c r="F40" s="2">
        <f t="shared" si="92"/>
        <v>101429957.0817422</v>
      </c>
      <c r="G40" s="17">
        <f t="shared" si="4"/>
        <v>0.99922443055624843</v>
      </c>
      <c r="H40" s="18">
        <f t="shared" si="0"/>
        <v>104041957.0817422</v>
      </c>
      <c r="I40" s="18">
        <f t="shared" si="5"/>
        <v>400806.14155249298</v>
      </c>
      <c r="J40" s="17">
        <f t="shared" si="91"/>
        <v>0.97827129645449218</v>
      </c>
      <c r="K40" s="20">
        <f t="shared" si="6"/>
        <v>31.666734475526642</v>
      </c>
      <c r="M40" s="2">
        <v>4000</v>
      </c>
      <c r="N40" s="2">
        <v>22</v>
      </c>
      <c r="O40" s="2">
        <v>83475.944186958208</v>
      </c>
      <c r="P40" s="2">
        <f t="shared" si="7"/>
        <v>70496</v>
      </c>
      <c r="Q40" s="2">
        <f t="shared" si="8"/>
        <v>8517788.7146701161</v>
      </c>
      <c r="R40" s="17">
        <f t="shared" si="9"/>
        <v>0.9992345854004252</v>
      </c>
      <c r="S40" s="18">
        <f t="shared" si="10"/>
        <v>8733788.7146701161</v>
      </c>
      <c r="T40" s="18">
        <f t="shared" si="11"/>
        <v>33475.944186957553</v>
      </c>
      <c r="U40" s="17">
        <f t="shared" si="12"/>
        <v>0.97846635352933264</v>
      </c>
      <c r="V40" s="20">
        <f t="shared" si="13"/>
        <v>31.615512349431402</v>
      </c>
      <c r="X40" s="2">
        <v>4000</v>
      </c>
      <c r="Y40" s="2">
        <v>22</v>
      </c>
      <c r="Z40" s="2">
        <v>83402.921074888218</v>
      </c>
      <c r="AA40" s="2">
        <f t="shared" si="14"/>
        <v>70502</v>
      </c>
      <c r="AB40" s="2">
        <f t="shared" si="15"/>
        <v>8513607.1623280086</v>
      </c>
      <c r="AC40" s="17">
        <f t="shared" si="16"/>
        <v>0.9992204883994501</v>
      </c>
      <c r="AD40" s="18">
        <f t="shared" si="17"/>
        <v>8733607.1623280086</v>
      </c>
      <c r="AE40" s="18">
        <f t="shared" si="18"/>
        <v>33902.921074887738</v>
      </c>
      <c r="AF40" s="17">
        <f t="shared" si="19"/>
        <v>0.97825663134464591</v>
      </c>
      <c r="AG40" s="20">
        <f t="shared" si="20"/>
        <v>31.61252932717694</v>
      </c>
      <c r="AI40" s="2">
        <v>4000</v>
      </c>
      <c r="AJ40" s="2">
        <v>22</v>
      </c>
      <c r="AK40" s="2">
        <v>83402.921074888218</v>
      </c>
      <c r="AL40" s="2">
        <f t="shared" si="21"/>
        <v>70502</v>
      </c>
      <c r="AM40" s="2">
        <f t="shared" si="22"/>
        <v>8513607.1623280086</v>
      </c>
      <c r="AN40" s="17">
        <f t="shared" si="23"/>
        <v>0.9992204883994501</v>
      </c>
      <c r="AO40" s="18">
        <f t="shared" si="24"/>
        <v>8733607.1623280086</v>
      </c>
      <c r="AP40" s="18">
        <f t="shared" si="25"/>
        <v>33902.921074887738</v>
      </c>
      <c r="AQ40" s="17">
        <f t="shared" si="26"/>
        <v>0.97825663134464591</v>
      </c>
      <c r="AR40" s="20">
        <f t="shared" si="27"/>
        <v>31.61252932717694</v>
      </c>
      <c r="AT40" s="2">
        <v>4000</v>
      </c>
      <c r="AU40" s="2">
        <v>21</v>
      </c>
      <c r="AV40" s="2">
        <v>79511.126129108612</v>
      </c>
      <c r="AW40" s="2">
        <f t="shared" si="28"/>
        <v>70281</v>
      </c>
      <c r="AX40" s="2">
        <f t="shared" si="29"/>
        <v>8482463.3971275911</v>
      </c>
      <c r="AY40" s="17">
        <f t="shared" si="30"/>
        <v>0.99921803912647866</v>
      </c>
      <c r="AZ40" s="18">
        <f t="shared" si="31"/>
        <v>8702463.3971275911</v>
      </c>
      <c r="BA40" s="18">
        <f t="shared" si="32"/>
        <v>33511.126129109412</v>
      </c>
      <c r="BB40" s="17">
        <f t="shared" si="33"/>
        <v>0.97872399688691836</v>
      </c>
      <c r="BC40" s="20">
        <f t="shared" si="34"/>
        <v>31.641399867426067</v>
      </c>
      <c r="BE40" s="2">
        <v>4000</v>
      </c>
      <c r="BF40" s="2">
        <v>22</v>
      </c>
      <c r="BG40" s="2">
        <v>83466.453831761872</v>
      </c>
      <c r="BH40" s="2">
        <f t="shared" si="35"/>
        <v>70264</v>
      </c>
      <c r="BI40" s="2">
        <f t="shared" si="36"/>
        <v>8480267.1428870521</v>
      </c>
      <c r="BJ40" s="17">
        <f t="shared" si="37"/>
        <v>0.9992178500831923</v>
      </c>
      <c r="BK40" s="18">
        <f t="shared" si="38"/>
        <v>8700267.1428870521</v>
      </c>
      <c r="BL40" s="18">
        <f t="shared" si="39"/>
        <v>33966.453831762075</v>
      </c>
      <c r="BM40" s="17">
        <f t="shared" si="40"/>
        <v>0.97826256490623986</v>
      </c>
      <c r="BN40" s="20">
        <f t="shared" si="41"/>
        <v>31.62681980765699</v>
      </c>
      <c r="BP40" s="2">
        <v>4000</v>
      </c>
      <c r="BQ40" s="2">
        <v>22</v>
      </c>
      <c r="BR40" s="2">
        <v>83300.143662934701</v>
      </c>
      <c r="BS40" s="2">
        <f t="shared" si="42"/>
        <v>70050</v>
      </c>
      <c r="BT40" s="2">
        <f t="shared" si="43"/>
        <v>8458693.7068136428</v>
      </c>
      <c r="BU40" s="17">
        <f t="shared" si="44"/>
        <v>0.99921546252050497</v>
      </c>
      <c r="BV40" s="18">
        <f t="shared" si="45"/>
        <v>8678693.7068136428</v>
      </c>
      <c r="BW40" s="18">
        <f t="shared" si="46"/>
        <v>33800.143662935123</v>
      </c>
      <c r="BX40" s="17">
        <f t="shared" si="47"/>
        <v>0.97830052040499205</v>
      </c>
      <c r="BY40" s="20">
        <f t="shared" si="48"/>
        <v>31.61017558628523</v>
      </c>
      <c r="CA40" s="2">
        <v>4000</v>
      </c>
      <c r="CB40" s="2">
        <v>26</v>
      </c>
      <c r="CC40" s="2">
        <v>97548.270421153953</v>
      </c>
      <c r="CD40" s="2">
        <f t="shared" si="49"/>
        <v>70382</v>
      </c>
      <c r="CE40" s="2">
        <f t="shared" si="50"/>
        <v>8429569.9364970289</v>
      </c>
      <c r="CF40" s="17">
        <f t="shared" si="51"/>
        <v>0.9992333465841331</v>
      </c>
      <c r="CG40" s="18">
        <f t="shared" si="52"/>
        <v>8645569.9364970289</v>
      </c>
      <c r="CH40" s="18">
        <f t="shared" si="53"/>
        <v>33548.270421154797</v>
      </c>
      <c r="CI40" s="17">
        <f t="shared" si="54"/>
        <v>0.97851926084472163</v>
      </c>
      <c r="CJ40" s="20">
        <f t="shared" si="55"/>
        <v>31.888230926640194</v>
      </c>
      <c r="CL40" s="2">
        <v>4000</v>
      </c>
      <c r="CM40" s="2">
        <v>21</v>
      </c>
      <c r="CN40" s="2">
        <v>79444.334141992615</v>
      </c>
      <c r="CO40" s="2">
        <f t="shared" si="56"/>
        <v>70251</v>
      </c>
      <c r="CP40" s="2">
        <f t="shared" si="57"/>
        <v>8427901.2836185843</v>
      </c>
      <c r="CQ40" s="17">
        <f t="shared" si="58"/>
        <v>0.99923191807126088</v>
      </c>
      <c r="CR40" s="18">
        <f t="shared" si="59"/>
        <v>8643901.2836185843</v>
      </c>
      <c r="CS40" s="18">
        <f t="shared" si="60"/>
        <v>32944.334141992033</v>
      </c>
      <c r="CT40" s="17">
        <f t="shared" si="61"/>
        <v>0.97814463212884029</v>
      </c>
      <c r="CU40" s="20">
        <f t="shared" si="62"/>
        <v>31.822880019300577</v>
      </c>
      <c r="CW40" s="2">
        <v>4000</v>
      </c>
      <c r="CX40" s="2">
        <v>21</v>
      </c>
      <c r="CY40" s="2">
        <v>79360.925297249443</v>
      </c>
      <c r="CZ40" s="2">
        <f t="shared" si="63"/>
        <v>69742</v>
      </c>
      <c r="DA40" s="2">
        <f t="shared" si="64"/>
        <v>8425281.6131242663</v>
      </c>
      <c r="DB40" s="17">
        <f t="shared" si="65"/>
        <v>0.99922631669436646</v>
      </c>
      <c r="DC40" s="18">
        <f t="shared" si="66"/>
        <v>8641281.6131242663</v>
      </c>
      <c r="DD40" s="18">
        <f t="shared" si="67"/>
        <v>32860.925297249109</v>
      </c>
      <c r="DE40" s="17">
        <f t="shared" si="68"/>
        <v>0.97819941929430299</v>
      </c>
      <c r="DF40" s="20">
        <f t="shared" si="69"/>
        <v>31.603833656049765</v>
      </c>
      <c r="DH40" s="2">
        <v>4000</v>
      </c>
      <c r="DI40" s="2">
        <v>21</v>
      </c>
      <c r="DJ40" s="2">
        <v>79375.491916630461</v>
      </c>
      <c r="DK40" s="2">
        <f t="shared" si="70"/>
        <v>69742</v>
      </c>
      <c r="DL40" s="2">
        <f t="shared" si="71"/>
        <v>8412852.6180475317</v>
      </c>
      <c r="DM40" s="17">
        <f t="shared" si="72"/>
        <v>0.99922631669436646</v>
      </c>
      <c r="DN40" s="18">
        <f t="shared" si="73"/>
        <v>8628852.6180475317</v>
      </c>
      <c r="DO40" s="18">
        <f t="shared" si="74"/>
        <v>32875.491916630417</v>
      </c>
      <c r="DP40" s="17">
        <f t="shared" si="75"/>
        <v>0.97816038749456091</v>
      </c>
      <c r="DQ40" s="20">
        <f t="shared" si="76"/>
        <v>31.648092940087022</v>
      </c>
      <c r="DS40" s="2">
        <v>4000</v>
      </c>
      <c r="DT40" s="2">
        <v>20</v>
      </c>
      <c r="DU40" s="2">
        <v>76004.508569190337</v>
      </c>
      <c r="DV40" s="2">
        <f t="shared" si="77"/>
        <v>69740</v>
      </c>
      <c r="DW40" s="2">
        <f t="shared" si="78"/>
        <v>8398498.1968955323</v>
      </c>
      <c r="DX40" s="17">
        <f t="shared" si="79"/>
        <v>0.99922629452388456</v>
      </c>
      <c r="DY40" s="18">
        <f t="shared" si="80"/>
        <v>8614498.1968955323</v>
      </c>
      <c r="DZ40" s="18">
        <f t="shared" si="81"/>
        <v>33004.508569192141</v>
      </c>
      <c r="EA40" s="17">
        <f t="shared" si="82"/>
        <v>0.97798416321463355</v>
      </c>
      <c r="EB40" s="20">
        <f t="shared" si="83"/>
        <v>31.694209054220035</v>
      </c>
      <c r="ED40" s="2">
        <v>4000</v>
      </c>
      <c r="EE40" s="2">
        <v>21</v>
      </c>
      <c r="EF40" s="2">
        <v>79513.101245736339</v>
      </c>
      <c r="EG40" s="2">
        <f t="shared" si="84"/>
        <v>69357</v>
      </c>
      <c r="EH40" s="2">
        <f t="shared" si="85"/>
        <v>8369426.1474048169</v>
      </c>
      <c r="EI40" s="17">
        <f t="shared" si="86"/>
        <v>0.99922202532739768</v>
      </c>
      <c r="EJ40" s="18">
        <f t="shared" si="87"/>
        <v>8585426.147404816</v>
      </c>
      <c r="EK40" s="18">
        <f t="shared" si="88"/>
        <v>33013.101245734841</v>
      </c>
      <c r="EL40" s="17">
        <f t="shared" si="89"/>
        <v>0.97797341245030145</v>
      </c>
      <c r="EM40" s="20">
        <f t="shared" si="90"/>
        <v>31.626671229176964</v>
      </c>
    </row>
    <row r="41" spans="1:143">
      <c r="A41" s="36">
        <v>34</v>
      </c>
      <c r="B41" s="16">
        <f t="shared" si="1"/>
        <v>4500</v>
      </c>
      <c r="C41" s="2">
        <f t="shared" si="2"/>
        <v>99</v>
      </c>
      <c r="D41" s="2">
        <f t="shared" si="2"/>
        <v>422454.77361493412</v>
      </c>
      <c r="E41" s="2">
        <f t="shared" ref="E41:F56" si="93">E40+C41</f>
        <v>841408</v>
      </c>
      <c r="F41" s="2">
        <f t="shared" si="93"/>
        <v>101852411.85535713</v>
      </c>
      <c r="G41" s="17">
        <f t="shared" si="4"/>
        <v>0.99934201305997183</v>
      </c>
      <c r="H41" s="18">
        <f t="shared" si="0"/>
        <v>104345411.85535713</v>
      </c>
      <c r="I41" s="18">
        <f t="shared" si="5"/>
        <v>303454.77361492813</v>
      </c>
      <c r="J41" s="17">
        <f t="shared" si="91"/>
        <v>0.98112457894865313</v>
      </c>
      <c r="K41" s="20">
        <f t="shared" si="6"/>
        <v>35.62507628496747</v>
      </c>
      <c r="M41" s="2">
        <v>4500</v>
      </c>
      <c r="N41" s="2">
        <v>8</v>
      </c>
      <c r="O41" s="2">
        <v>34570.96717482189</v>
      </c>
      <c r="P41" s="2">
        <f t="shared" si="7"/>
        <v>70504</v>
      </c>
      <c r="Q41" s="2">
        <f t="shared" si="8"/>
        <v>8552359.6818449385</v>
      </c>
      <c r="R41" s="17">
        <f t="shared" si="9"/>
        <v>0.99934798015591775</v>
      </c>
      <c r="S41" s="18">
        <f t="shared" si="10"/>
        <v>8759359.6818449385</v>
      </c>
      <c r="T41" s="18">
        <f t="shared" si="11"/>
        <v>25570.967174822465</v>
      </c>
      <c r="U41" s="17">
        <f t="shared" si="12"/>
        <v>0.98133112754953999</v>
      </c>
      <c r="V41" s="20">
        <f t="shared" si="13"/>
        <v>35.567451393110325</v>
      </c>
      <c r="X41" s="2">
        <v>4500</v>
      </c>
      <c r="Y41" s="2">
        <v>8</v>
      </c>
      <c r="Z41" s="2">
        <v>34540.725173548795</v>
      </c>
      <c r="AA41" s="2">
        <f t="shared" si="14"/>
        <v>70510</v>
      </c>
      <c r="AB41" s="2">
        <f t="shared" si="15"/>
        <v>8548147.8875015564</v>
      </c>
      <c r="AC41" s="17">
        <f t="shared" si="16"/>
        <v>0.99933387190498457</v>
      </c>
      <c r="AD41" s="18">
        <f t="shared" si="17"/>
        <v>8759647.8875015564</v>
      </c>
      <c r="AE41" s="18">
        <f t="shared" si="18"/>
        <v>26040.725173547864</v>
      </c>
      <c r="AF41" s="17">
        <f t="shared" si="19"/>
        <v>0.98117346875358391</v>
      </c>
      <c r="AG41" s="20">
        <f t="shared" si="20"/>
        <v>35.564095493074056</v>
      </c>
      <c r="AI41" s="2">
        <v>4500</v>
      </c>
      <c r="AJ41" s="2">
        <v>8</v>
      </c>
      <c r="AK41" s="2">
        <v>34540.725173548795</v>
      </c>
      <c r="AL41" s="2">
        <f t="shared" si="21"/>
        <v>70510</v>
      </c>
      <c r="AM41" s="2">
        <f t="shared" si="22"/>
        <v>8548147.8875015564</v>
      </c>
      <c r="AN41" s="17">
        <f t="shared" si="23"/>
        <v>0.99933387190498457</v>
      </c>
      <c r="AO41" s="18">
        <f t="shared" si="24"/>
        <v>8759647.8875015564</v>
      </c>
      <c r="AP41" s="18">
        <f t="shared" si="25"/>
        <v>26040.725173547864</v>
      </c>
      <c r="AQ41" s="17">
        <f t="shared" si="26"/>
        <v>0.98117346875358391</v>
      </c>
      <c r="AR41" s="20">
        <f t="shared" si="27"/>
        <v>35.564095493074056</v>
      </c>
      <c r="AT41" s="2">
        <v>4500</v>
      </c>
      <c r="AU41" s="2">
        <v>9</v>
      </c>
      <c r="AV41" s="2">
        <v>34584.891023036995</v>
      </c>
      <c r="AW41" s="2">
        <f t="shared" si="28"/>
        <v>70290</v>
      </c>
      <c r="AX41" s="2">
        <f t="shared" si="29"/>
        <v>8517048.2881506272</v>
      </c>
      <c r="AY41" s="17">
        <f t="shared" si="30"/>
        <v>0.99934599636032762</v>
      </c>
      <c r="AZ41" s="18">
        <f t="shared" si="31"/>
        <v>8724048.2881506272</v>
      </c>
      <c r="BA41" s="18">
        <f t="shared" si="32"/>
        <v>21584.891023036093</v>
      </c>
      <c r="BB41" s="17">
        <f t="shared" si="33"/>
        <v>0.98115154525459181</v>
      </c>
      <c r="BC41" s="20">
        <f t="shared" si="34"/>
        <v>35.596574850854324</v>
      </c>
      <c r="BE41" s="2">
        <v>4500</v>
      </c>
      <c r="BF41" s="2">
        <v>9</v>
      </c>
      <c r="BG41" s="2">
        <v>38621.591739141615</v>
      </c>
      <c r="BH41" s="2">
        <f t="shared" si="35"/>
        <v>70273</v>
      </c>
      <c r="BI41" s="2">
        <f t="shared" si="36"/>
        <v>8518888.7346261945</v>
      </c>
      <c r="BJ41" s="17">
        <f t="shared" si="37"/>
        <v>0.99934583825139722</v>
      </c>
      <c r="BK41" s="18">
        <f t="shared" si="38"/>
        <v>8725888.7346261945</v>
      </c>
      <c r="BL41" s="18">
        <f t="shared" si="39"/>
        <v>25621.591739142314</v>
      </c>
      <c r="BM41" s="17">
        <f t="shared" si="40"/>
        <v>0.98114347001410263</v>
      </c>
      <c r="BN41" s="20">
        <f t="shared" si="41"/>
        <v>35.580172283614111</v>
      </c>
      <c r="BP41" s="2">
        <v>4500</v>
      </c>
      <c r="BQ41" s="2">
        <v>9</v>
      </c>
      <c r="BR41" s="2">
        <v>38544.636709334583</v>
      </c>
      <c r="BS41" s="2">
        <f t="shared" si="42"/>
        <v>70059</v>
      </c>
      <c r="BT41" s="2">
        <f t="shared" si="43"/>
        <v>8497238.3435229771</v>
      </c>
      <c r="BU41" s="17">
        <f t="shared" si="44"/>
        <v>0.99934384138078591</v>
      </c>
      <c r="BV41" s="18">
        <f t="shared" si="45"/>
        <v>8704238.3435229771</v>
      </c>
      <c r="BW41" s="18">
        <f t="shared" si="46"/>
        <v>25544.636709334329</v>
      </c>
      <c r="BX41" s="17">
        <f t="shared" si="47"/>
        <v>0.98118002419099137</v>
      </c>
      <c r="BY41" s="20">
        <f t="shared" si="48"/>
        <v>35.561447534570881</v>
      </c>
      <c r="CA41" s="2">
        <v>4500</v>
      </c>
      <c r="CB41" s="2">
        <v>8</v>
      </c>
      <c r="CC41" s="2">
        <v>34273.179024398094</v>
      </c>
      <c r="CD41" s="2">
        <f t="shared" si="49"/>
        <v>70390</v>
      </c>
      <c r="CE41" s="2">
        <f t="shared" si="50"/>
        <v>8463843.1155214272</v>
      </c>
      <c r="CF41" s="17">
        <f t="shared" si="51"/>
        <v>0.99934692486796528</v>
      </c>
      <c r="CG41" s="18">
        <f t="shared" si="52"/>
        <v>8670843.1155214272</v>
      </c>
      <c r="CH41" s="18">
        <f t="shared" si="53"/>
        <v>25273.179024398327</v>
      </c>
      <c r="CI41" s="17">
        <f t="shared" si="54"/>
        <v>0.98137971916497102</v>
      </c>
      <c r="CJ41" s="20">
        <f t="shared" si="55"/>
        <v>35.87425979247022</v>
      </c>
      <c r="CL41" s="2">
        <v>4500</v>
      </c>
      <c r="CM41" s="2">
        <v>8</v>
      </c>
      <c r="CN41" s="2">
        <v>34555.838565751103</v>
      </c>
      <c r="CO41" s="2">
        <f t="shared" si="56"/>
        <v>70259</v>
      </c>
      <c r="CP41" s="2">
        <f t="shared" si="57"/>
        <v>8462457.1221843362</v>
      </c>
      <c r="CQ41" s="17">
        <f t="shared" si="58"/>
        <v>0.99934570798662969</v>
      </c>
      <c r="CR41" s="18">
        <f t="shared" si="59"/>
        <v>8669457.1221843362</v>
      </c>
      <c r="CS41" s="18">
        <f t="shared" si="60"/>
        <v>25555.83856575191</v>
      </c>
      <c r="CT41" s="17">
        <f t="shared" si="61"/>
        <v>0.98103653307639216</v>
      </c>
      <c r="CU41" s="20">
        <f t="shared" si="62"/>
        <v>35.800740021713146</v>
      </c>
      <c r="CW41" s="2">
        <v>4500</v>
      </c>
      <c r="CX41" s="2">
        <v>8</v>
      </c>
      <c r="CY41" s="2">
        <v>34509.104150807791</v>
      </c>
      <c r="CZ41" s="2">
        <f t="shared" si="63"/>
        <v>69750</v>
      </c>
      <c r="DA41" s="2">
        <f t="shared" si="64"/>
        <v>8459790.7172750738</v>
      </c>
      <c r="DB41" s="17">
        <f t="shared" si="65"/>
        <v>0.9993409364433492</v>
      </c>
      <c r="DC41" s="18">
        <f t="shared" si="66"/>
        <v>8666790.7172750738</v>
      </c>
      <c r="DD41" s="18">
        <f t="shared" si="67"/>
        <v>25509.104150807485</v>
      </c>
      <c r="DE41" s="17">
        <f t="shared" si="68"/>
        <v>0.98108706860191719</v>
      </c>
      <c r="DF41" s="20">
        <f t="shared" si="69"/>
        <v>35.554312863055983</v>
      </c>
      <c r="DH41" s="2">
        <v>4500</v>
      </c>
      <c r="DI41" s="2">
        <v>8</v>
      </c>
      <c r="DJ41" s="2">
        <v>34515.4382627585</v>
      </c>
      <c r="DK41" s="2">
        <f t="shared" si="70"/>
        <v>69750</v>
      </c>
      <c r="DL41" s="2">
        <f t="shared" si="71"/>
        <v>8447368.0563102905</v>
      </c>
      <c r="DM41" s="17">
        <f t="shared" si="72"/>
        <v>0.9993409364433492</v>
      </c>
      <c r="DN41" s="18">
        <f t="shared" si="73"/>
        <v>8654368.0563102905</v>
      </c>
      <c r="DO41" s="18">
        <f t="shared" si="74"/>
        <v>25515.438262758777</v>
      </c>
      <c r="DP41" s="17">
        <f t="shared" si="75"/>
        <v>0.98105279881307073</v>
      </c>
      <c r="DQ41" s="20">
        <f t="shared" si="76"/>
        <v>35.6041045575979</v>
      </c>
      <c r="DS41" s="2">
        <v>4500</v>
      </c>
      <c r="DT41" s="2">
        <v>8</v>
      </c>
      <c r="DU41" s="2">
        <v>34622.400662202555</v>
      </c>
      <c r="DV41" s="2">
        <f t="shared" si="77"/>
        <v>69748</v>
      </c>
      <c r="DW41" s="2">
        <f t="shared" si="78"/>
        <v>8433120.5975577347</v>
      </c>
      <c r="DX41" s="17">
        <f t="shared" si="79"/>
        <v>0.99934091755738319</v>
      </c>
      <c r="DY41" s="18">
        <f t="shared" si="80"/>
        <v>8640120.5975577347</v>
      </c>
      <c r="DZ41" s="18">
        <f t="shared" si="81"/>
        <v>25622.400662202388</v>
      </c>
      <c r="EA41" s="17">
        <f t="shared" si="82"/>
        <v>0.9808930154191885</v>
      </c>
      <c r="EB41" s="20">
        <f t="shared" si="83"/>
        <v>35.655985185997537</v>
      </c>
      <c r="ED41" s="2">
        <v>4500</v>
      </c>
      <c r="EE41" s="2">
        <v>8</v>
      </c>
      <c r="EF41" s="2">
        <v>34575.275955583413</v>
      </c>
      <c r="EG41" s="2">
        <f t="shared" si="84"/>
        <v>69365</v>
      </c>
      <c r="EH41" s="2">
        <f t="shared" si="85"/>
        <v>8404001.4233603999</v>
      </c>
      <c r="EI41" s="17">
        <f t="shared" si="86"/>
        <v>0.99933728083444984</v>
      </c>
      <c r="EJ41" s="18">
        <f t="shared" si="87"/>
        <v>8611001.4233603999</v>
      </c>
      <c r="EK41" s="18">
        <f t="shared" si="88"/>
        <v>25575.2759555839</v>
      </c>
      <c r="EL41" s="17">
        <f t="shared" si="89"/>
        <v>0.98088671453585974</v>
      </c>
      <c r="EM41" s="20">
        <f t="shared" si="90"/>
        <v>35.580005132824084</v>
      </c>
    </row>
    <row r="42" spans="1:143">
      <c r="A42" s="36">
        <v>35</v>
      </c>
      <c r="B42" s="16">
        <f t="shared" si="1"/>
        <v>5000</v>
      </c>
      <c r="C42" s="2">
        <f t="shared" si="2"/>
        <v>72</v>
      </c>
      <c r="D42" s="2">
        <f t="shared" si="2"/>
        <v>342040.23687035474</v>
      </c>
      <c r="E42" s="2">
        <f t="shared" si="93"/>
        <v>841480</v>
      </c>
      <c r="F42" s="2">
        <f t="shared" si="93"/>
        <v>102194452.09222747</v>
      </c>
      <c r="G42" s="17">
        <f t="shared" si="4"/>
        <v>0.99942752760813436</v>
      </c>
      <c r="H42" s="18">
        <f t="shared" si="0"/>
        <v>104604452.09222747</v>
      </c>
      <c r="I42" s="18">
        <f t="shared" si="5"/>
        <v>259040.23687034845</v>
      </c>
      <c r="J42" s="17">
        <f t="shared" si="91"/>
        <v>0.98356024659144792</v>
      </c>
      <c r="K42" s="20">
        <f t="shared" si="6"/>
        <v>39.583418094408302</v>
      </c>
      <c r="M42" s="2">
        <v>5000</v>
      </c>
      <c r="N42" s="2">
        <v>6</v>
      </c>
      <c r="O42" s="2">
        <v>28537.601052088899</v>
      </c>
      <c r="P42" s="2">
        <f t="shared" si="7"/>
        <v>70510</v>
      </c>
      <c r="Q42" s="2">
        <f t="shared" si="8"/>
        <v>8580897.2828970272</v>
      </c>
      <c r="R42" s="17">
        <f t="shared" si="9"/>
        <v>0.99943302622253716</v>
      </c>
      <c r="S42" s="18">
        <f t="shared" si="10"/>
        <v>8780897.2828970272</v>
      </c>
      <c r="T42" s="18">
        <f t="shared" si="11"/>
        <v>21537.601052088663</v>
      </c>
      <c r="U42" s="17">
        <f t="shared" si="12"/>
        <v>0.98374403432501634</v>
      </c>
      <c r="V42" s="20">
        <f t="shared" si="13"/>
        <v>39.519390436789251</v>
      </c>
      <c r="X42" s="2">
        <v>5000</v>
      </c>
      <c r="Y42" s="2">
        <v>6</v>
      </c>
      <c r="Z42" s="2">
        <v>28512.636920683955</v>
      </c>
      <c r="AA42" s="2">
        <f t="shared" si="14"/>
        <v>70516</v>
      </c>
      <c r="AB42" s="2">
        <f t="shared" si="15"/>
        <v>8576660.5244222395</v>
      </c>
      <c r="AC42" s="17">
        <f t="shared" si="16"/>
        <v>0.99941890953413548</v>
      </c>
      <c r="AD42" s="18">
        <f t="shared" si="17"/>
        <v>8781660.5244222395</v>
      </c>
      <c r="AE42" s="18">
        <f t="shared" si="18"/>
        <v>22012.636920683086</v>
      </c>
      <c r="AF42" s="17">
        <f t="shared" si="19"/>
        <v>0.98363911755605415</v>
      </c>
      <c r="AG42" s="20">
        <f t="shared" si="20"/>
        <v>39.515661658971176</v>
      </c>
      <c r="AI42" s="2">
        <v>5000</v>
      </c>
      <c r="AJ42" s="2">
        <v>6</v>
      </c>
      <c r="AK42" s="2">
        <v>28512.636920683955</v>
      </c>
      <c r="AL42" s="2">
        <f t="shared" si="21"/>
        <v>70516</v>
      </c>
      <c r="AM42" s="2">
        <f t="shared" si="22"/>
        <v>8576660.5244222395</v>
      </c>
      <c r="AN42" s="17">
        <f t="shared" si="23"/>
        <v>0.99941890953413548</v>
      </c>
      <c r="AO42" s="18">
        <f t="shared" si="24"/>
        <v>8781660.5244222395</v>
      </c>
      <c r="AP42" s="18">
        <f t="shared" si="25"/>
        <v>22012.636920683086</v>
      </c>
      <c r="AQ42" s="17">
        <f t="shared" si="26"/>
        <v>0.98363911755605415</v>
      </c>
      <c r="AR42" s="20">
        <f t="shared" si="27"/>
        <v>39.515661658971176</v>
      </c>
      <c r="AT42" s="2">
        <v>5000</v>
      </c>
      <c r="AU42" s="2">
        <v>6</v>
      </c>
      <c r="AV42" s="2">
        <v>28549.094893827925</v>
      </c>
      <c r="AW42" s="2">
        <f t="shared" si="28"/>
        <v>70296</v>
      </c>
      <c r="AX42" s="2">
        <f t="shared" si="29"/>
        <v>8545597.3830444552</v>
      </c>
      <c r="AY42" s="17">
        <f t="shared" si="30"/>
        <v>0.99943130118289358</v>
      </c>
      <c r="AZ42" s="18">
        <f t="shared" si="31"/>
        <v>8745597.3830444552</v>
      </c>
      <c r="BA42" s="18">
        <f t="shared" si="32"/>
        <v>21549.094893828034</v>
      </c>
      <c r="BB42" s="17">
        <f t="shared" si="33"/>
        <v>0.98357506780462567</v>
      </c>
      <c r="BC42" s="20">
        <f t="shared" si="34"/>
        <v>39.551749834282582</v>
      </c>
      <c r="BE42" s="2">
        <v>5000</v>
      </c>
      <c r="BF42" s="2">
        <v>6</v>
      </c>
      <c r="BG42" s="2">
        <v>28534.356620737166</v>
      </c>
      <c r="BH42" s="2">
        <f t="shared" si="35"/>
        <v>70279</v>
      </c>
      <c r="BI42" s="2">
        <f t="shared" si="36"/>
        <v>8547423.0912469309</v>
      </c>
      <c r="BJ42" s="17">
        <f t="shared" si="37"/>
        <v>0.99943116369686713</v>
      </c>
      <c r="BK42" s="18">
        <f t="shared" si="38"/>
        <v>8747423.0912469309</v>
      </c>
      <c r="BL42" s="18">
        <f t="shared" si="39"/>
        <v>21534.35662073642</v>
      </c>
      <c r="BM42" s="17">
        <f t="shared" si="40"/>
        <v>0.98356480427837634</v>
      </c>
      <c r="BN42" s="20">
        <f t="shared" si="41"/>
        <v>39.533524759571236</v>
      </c>
      <c r="BP42" s="2">
        <v>5000</v>
      </c>
      <c r="BQ42" s="2">
        <v>6</v>
      </c>
      <c r="BR42" s="2">
        <v>28477.500800834543</v>
      </c>
      <c r="BS42" s="2">
        <f t="shared" si="42"/>
        <v>70065</v>
      </c>
      <c r="BT42" s="2">
        <f t="shared" si="43"/>
        <v>8525715.8443238121</v>
      </c>
      <c r="BU42" s="17">
        <f t="shared" si="44"/>
        <v>0.99942942728763995</v>
      </c>
      <c r="BV42" s="18">
        <f t="shared" si="45"/>
        <v>8725715.8443238121</v>
      </c>
      <c r="BW42" s="18">
        <f t="shared" si="46"/>
        <v>21477.500800834969</v>
      </c>
      <c r="BX42" s="17">
        <f t="shared" si="47"/>
        <v>0.98360106253158397</v>
      </c>
      <c r="BY42" s="20">
        <f t="shared" si="48"/>
        <v>39.512719482856539</v>
      </c>
      <c r="CA42" s="2">
        <v>5000</v>
      </c>
      <c r="CB42" s="2">
        <v>6</v>
      </c>
      <c r="CC42" s="2">
        <v>28291.783242252706</v>
      </c>
      <c r="CD42" s="2">
        <f t="shared" si="49"/>
        <v>70396</v>
      </c>
      <c r="CE42" s="2">
        <f t="shared" si="50"/>
        <v>8492134.8987636808</v>
      </c>
      <c r="CF42" s="17">
        <f t="shared" si="51"/>
        <v>0.99943210858083931</v>
      </c>
      <c r="CG42" s="18">
        <f t="shared" si="52"/>
        <v>8692134.8987636808</v>
      </c>
      <c r="CH42" s="18">
        <f t="shared" si="53"/>
        <v>21291.783242253587</v>
      </c>
      <c r="CI42" s="17">
        <f t="shared" si="54"/>
        <v>0.98378955682209568</v>
      </c>
      <c r="CJ42" s="20">
        <f t="shared" si="55"/>
        <v>39.860288658300242</v>
      </c>
      <c r="CL42" s="2">
        <v>5000</v>
      </c>
      <c r="CM42" s="2">
        <v>6</v>
      </c>
      <c r="CN42" s="2">
        <v>28525.112705785137</v>
      </c>
      <c r="CO42" s="2">
        <f t="shared" si="56"/>
        <v>70265</v>
      </c>
      <c r="CP42" s="2">
        <f t="shared" si="57"/>
        <v>8490982.234890122</v>
      </c>
      <c r="CQ42" s="17">
        <f t="shared" si="58"/>
        <v>0.99943105042315628</v>
      </c>
      <c r="CR42" s="18">
        <f t="shared" si="59"/>
        <v>8690982.234890122</v>
      </c>
      <c r="CS42" s="18">
        <f t="shared" si="60"/>
        <v>21525.112705785781</v>
      </c>
      <c r="CT42" s="17">
        <f t="shared" si="61"/>
        <v>0.98347231672989521</v>
      </c>
      <c r="CU42" s="20">
        <f t="shared" si="62"/>
        <v>39.778600024125723</v>
      </c>
      <c r="CW42" s="2">
        <v>5000</v>
      </c>
      <c r="CX42" s="2">
        <v>6</v>
      </c>
      <c r="CY42" s="2">
        <v>28486.534436270413</v>
      </c>
      <c r="CZ42" s="2">
        <f t="shared" si="63"/>
        <v>69756</v>
      </c>
      <c r="DA42" s="2">
        <f t="shared" si="64"/>
        <v>8488277.2517113443</v>
      </c>
      <c r="DB42" s="17">
        <f t="shared" si="65"/>
        <v>0.99942690125508626</v>
      </c>
      <c r="DC42" s="18">
        <f t="shared" si="66"/>
        <v>8688277.2517113443</v>
      </c>
      <c r="DD42" s="18">
        <f t="shared" si="67"/>
        <v>21486.534436270595</v>
      </c>
      <c r="DE42" s="17">
        <f t="shared" si="68"/>
        <v>0.98351936006621632</v>
      </c>
      <c r="DF42" s="20">
        <f t="shared" si="69"/>
        <v>39.504792070062209</v>
      </c>
      <c r="DH42" s="2">
        <v>5000</v>
      </c>
      <c r="DI42" s="2">
        <v>6</v>
      </c>
      <c r="DJ42" s="2">
        <v>28491.763111504017</v>
      </c>
      <c r="DK42" s="2">
        <f t="shared" si="70"/>
        <v>69756</v>
      </c>
      <c r="DL42" s="2">
        <f t="shared" si="71"/>
        <v>8475859.8194217943</v>
      </c>
      <c r="DM42" s="17">
        <f t="shared" si="72"/>
        <v>0.99942690125508626</v>
      </c>
      <c r="DN42" s="18">
        <f t="shared" si="73"/>
        <v>8675859.8194217943</v>
      </c>
      <c r="DO42" s="18">
        <f t="shared" si="74"/>
        <v>21491.763111503795</v>
      </c>
      <c r="DP42" s="17">
        <f t="shared" si="75"/>
        <v>0.98348908927527201</v>
      </c>
      <c r="DQ42" s="20">
        <f t="shared" si="76"/>
        <v>39.560116175108774</v>
      </c>
      <c r="DS42" s="2">
        <v>5000</v>
      </c>
      <c r="DT42" s="2">
        <v>6</v>
      </c>
      <c r="DU42" s="2">
        <v>28580.058306355597</v>
      </c>
      <c r="DV42" s="2">
        <f t="shared" si="77"/>
        <v>69754</v>
      </c>
      <c r="DW42" s="2">
        <f t="shared" si="78"/>
        <v>8461700.6558640897</v>
      </c>
      <c r="DX42" s="17">
        <f t="shared" si="79"/>
        <v>0.99942688483250708</v>
      </c>
      <c r="DY42" s="18">
        <f t="shared" si="80"/>
        <v>8661700.6558640897</v>
      </c>
      <c r="DZ42" s="18">
        <f t="shared" si="81"/>
        <v>21580.058306355029</v>
      </c>
      <c r="EA42" s="17">
        <f t="shared" si="82"/>
        <v>0.9833429497952233</v>
      </c>
      <c r="EB42" s="20">
        <f t="shared" si="83"/>
        <v>39.617761317775042</v>
      </c>
      <c r="ED42" s="2">
        <v>5000</v>
      </c>
      <c r="EE42" s="2">
        <v>6</v>
      </c>
      <c r="EF42" s="2">
        <v>28541.157859330404</v>
      </c>
      <c r="EG42" s="2">
        <f t="shared" si="84"/>
        <v>69371</v>
      </c>
      <c r="EH42" s="2">
        <f t="shared" si="85"/>
        <v>8432542.5812197309</v>
      </c>
      <c r="EI42" s="17">
        <f t="shared" si="86"/>
        <v>0.99942372246473898</v>
      </c>
      <c r="EJ42" s="18">
        <f t="shared" si="87"/>
        <v>8632542.5812197309</v>
      </c>
      <c r="EK42" s="18">
        <f t="shared" si="88"/>
        <v>21541.157859330997</v>
      </c>
      <c r="EL42" s="17">
        <f t="shared" si="89"/>
        <v>0.98334048669557816</v>
      </c>
      <c r="EM42" s="20">
        <f t="shared" si="90"/>
        <v>39.533339036471205</v>
      </c>
    </row>
    <row r="43" spans="1:143">
      <c r="A43" s="36">
        <v>36</v>
      </c>
      <c r="B43" s="16">
        <f t="shared" si="1"/>
        <v>5500</v>
      </c>
      <c r="C43" s="2">
        <f t="shared" si="2"/>
        <v>111</v>
      </c>
      <c r="D43" s="2">
        <f t="shared" si="2"/>
        <v>589334.63288831804</v>
      </c>
      <c r="E43" s="2">
        <f t="shared" si="93"/>
        <v>841591</v>
      </c>
      <c r="F43" s="2">
        <f t="shared" si="93"/>
        <v>102783786.72511579</v>
      </c>
      <c r="G43" s="17">
        <f t="shared" si="4"/>
        <v>0.99955936253655153</v>
      </c>
      <c r="H43" s="18">
        <f t="shared" si="0"/>
        <v>104824286.72511579</v>
      </c>
      <c r="I43" s="18">
        <f t="shared" si="5"/>
        <v>219834.63288831711</v>
      </c>
      <c r="J43" s="17">
        <f t="shared" si="91"/>
        <v>0.98562727721402921</v>
      </c>
      <c r="K43" s="20">
        <f t="shared" si="6"/>
        <v>43.541759903849133</v>
      </c>
      <c r="M43" s="2">
        <v>5500</v>
      </c>
      <c r="N43" s="2">
        <v>10</v>
      </c>
      <c r="O43" s="2">
        <v>52965.009053822447</v>
      </c>
      <c r="P43" s="2">
        <f t="shared" si="7"/>
        <v>70520</v>
      </c>
      <c r="Q43" s="2">
        <f t="shared" si="8"/>
        <v>8633862.2919508498</v>
      </c>
      <c r="R43" s="17">
        <f t="shared" si="9"/>
        <v>0.99957476966690295</v>
      </c>
      <c r="S43" s="18">
        <f t="shared" si="10"/>
        <v>8798862.2919508498</v>
      </c>
      <c r="T43" s="18">
        <f t="shared" si="11"/>
        <v>17965.009053822607</v>
      </c>
      <c r="U43" s="17">
        <f t="shared" si="12"/>
        <v>0.98575669543628064</v>
      </c>
      <c r="V43" s="20">
        <f t="shared" si="13"/>
        <v>43.471329480468178</v>
      </c>
      <c r="X43" s="2">
        <v>5500</v>
      </c>
      <c r="Y43" s="2">
        <v>10</v>
      </c>
      <c r="Z43" s="2">
        <v>52918.676306950336</v>
      </c>
      <c r="AA43" s="2">
        <f t="shared" si="14"/>
        <v>70526</v>
      </c>
      <c r="AB43" s="2">
        <f t="shared" si="15"/>
        <v>8629579.2007291894</v>
      </c>
      <c r="AC43" s="17">
        <f t="shared" si="16"/>
        <v>0.99956063891605373</v>
      </c>
      <c r="AD43" s="18">
        <f t="shared" si="17"/>
        <v>8800079.2007291894</v>
      </c>
      <c r="AE43" s="18">
        <f t="shared" si="18"/>
        <v>18418.676306949928</v>
      </c>
      <c r="AF43" s="17">
        <f t="shared" si="19"/>
        <v>0.98570220465202352</v>
      </c>
      <c r="AG43" s="20">
        <f t="shared" si="20"/>
        <v>43.467227824868289</v>
      </c>
      <c r="AI43" s="2">
        <v>5500</v>
      </c>
      <c r="AJ43" s="2">
        <v>10</v>
      </c>
      <c r="AK43" s="2">
        <v>52918.676306950336</v>
      </c>
      <c r="AL43" s="2">
        <f t="shared" si="21"/>
        <v>70526</v>
      </c>
      <c r="AM43" s="2">
        <f t="shared" si="22"/>
        <v>8629579.2007291894</v>
      </c>
      <c r="AN43" s="17">
        <f t="shared" si="23"/>
        <v>0.99956063891605373</v>
      </c>
      <c r="AO43" s="18">
        <f t="shared" si="24"/>
        <v>8800079.2007291894</v>
      </c>
      <c r="AP43" s="18">
        <f t="shared" si="25"/>
        <v>18418.676306949928</v>
      </c>
      <c r="AQ43" s="17">
        <f t="shared" si="26"/>
        <v>0.98570220465202352</v>
      </c>
      <c r="AR43" s="20">
        <f t="shared" si="27"/>
        <v>43.467227824868289</v>
      </c>
      <c r="AT43" s="2">
        <v>5500</v>
      </c>
      <c r="AU43" s="2">
        <v>9</v>
      </c>
      <c r="AV43" s="2">
        <v>47655.089391957794</v>
      </c>
      <c r="AW43" s="2">
        <f t="shared" si="28"/>
        <v>70305</v>
      </c>
      <c r="AX43" s="2">
        <f t="shared" si="29"/>
        <v>8593252.4724364132</v>
      </c>
      <c r="AY43" s="17">
        <f t="shared" si="30"/>
        <v>0.99955925841674254</v>
      </c>
      <c r="AZ43" s="18">
        <f t="shared" si="31"/>
        <v>8763752.4724364132</v>
      </c>
      <c r="BA43" s="18">
        <f t="shared" si="32"/>
        <v>18155.089391957968</v>
      </c>
      <c r="BB43" s="17">
        <f t="shared" si="33"/>
        <v>0.98561688296002192</v>
      </c>
      <c r="BC43" s="20">
        <f t="shared" si="34"/>
        <v>43.506924817710839</v>
      </c>
      <c r="BE43" s="2">
        <v>5500</v>
      </c>
      <c r="BF43" s="2">
        <v>9</v>
      </c>
      <c r="BG43" s="2">
        <v>47932.422722537609</v>
      </c>
      <c r="BH43" s="2">
        <f t="shared" si="35"/>
        <v>70288</v>
      </c>
      <c r="BI43" s="2">
        <f t="shared" si="36"/>
        <v>8595355.513969468</v>
      </c>
      <c r="BJ43" s="17">
        <f t="shared" si="37"/>
        <v>0.99955915186507205</v>
      </c>
      <c r="BK43" s="18">
        <f t="shared" si="38"/>
        <v>8765855.513969468</v>
      </c>
      <c r="BL43" s="18">
        <f t="shared" si="39"/>
        <v>18432.422722537071</v>
      </c>
      <c r="BM43" s="17">
        <f t="shared" si="40"/>
        <v>0.98563735548098241</v>
      </c>
      <c r="BN43" s="20">
        <f t="shared" si="41"/>
        <v>43.486877235528361</v>
      </c>
      <c r="BP43" s="2">
        <v>5500</v>
      </c>
      <c r="BQ43" s="2">
        <v>9</v>
      </c>
      <c r="BR43" s="2">
        <v>47836.915498385635</v>
      </c>
      <c r="BS43" s="2">
        <f t="shared" si="42"/>
        <v>70074</v>
      </c>
      <c r="BT43" s="2">
        <f t="shared" si="43"/>
        <v>8573552.7598221973</v>
      </c>
      <c r="BU43" s="17">
        <f t="shared" si="44"/>
        <v>0.999557806147921</v>
      </c>
      <c r="BV43" s="18">
        <f t="shared" si="45"/>
        <v>8744052.7598221973</v>
      </c>
      <c r="BW43" s="18">
        <f t="shared" si="46"/>
        <v>18336.915498385206</v>
      </c>
      <c r="BX43" s="17">
        <f t="shared" si="47"/>
        <v>0.98566808028571995</v>
      </c>
      <c r="BY43" s="20">
        <f t="shared" si="48"/>
        <v>43.46399143114219</v>
      </c>
      <c r="CA43" s="2">
        <v>5500</v>
      </c>
      <c r="CB43" s="2">
        <v>9</v>
      </c>
      <c r="CC43" s="2">
        <v>47524.944471904775</v>
      </c>
      <c r="CD43" s="2">
        <f t="shared" si="49"/>
        <v>70405</v>
      </c>
      <c r="CE43" s="2">
        <f t="shared" si="50"/>
        <v>8539659.8432355858</v>
      </c>
      <c r="CF43" s="17">
        <f t="shared" si="51"/>
        <v>0.99955988415015051</v>
      </c>
      <c r="CG43" s="18">
        <f t="shared" si="52"/>
        <v>8710159.8432355858</v>
      </c>
      <c r="CH43" s="18">
        <f t="shared" si="53"/>
        <v>18024.944471905008</v>
      </c>
      <c r="CI43" s="17">
        <f t="shared" si="54"/>
        <v>0.98582964850731336</v>
      </c>
      <c r="CJ43" s="20">
        <f t="shared" si="55"/>
        <v>43.846317524130264</v>
      </c>
      <c r="CL43" s="2">
        <v>5500</v>
      </c>
      <c r="CM43" s="2">
        <v>9</v>
      </c>
      <c r="CN43" s="2">
        <v>47916.894661226077</v>
      </c>
      <c r="CO43" s="2">
        <f t="shared" si="56"/>
        <v>70274</v>
      </c>
      <c r="CP43" s="2">
        <f t="shared" si="57"/>
        <v>8538899.1295513473</v>
      </c>
      <c r="CQ43" s="17">
        <f t="shared" si="58"/>
        <v>0.99955906407794615</v>
      </c>
      <c r="CR43" s="18">
        <f t="shared" si="59"/>
        <v>8709399.1295513473</v>
      </c>
      <c r="CS43" s="18">
        <f t="shared" si="60"/>
        <v>18416.894661225379</v>
      </c>
      <c r="CT43" s="17">
        <f t="shared" si="61"/>
        <v>0.98555637415515762</v>
      </c>
      <c r="CU43" s="20">
        <f t="shared" si="62"/>
        <v>43.756460026538292</v>
      </c>
      <c r="CW43" s="2">
        <v>5500</v>
      </c>
      <c r="CX43" s="2">
        <v>9</v>
      </c>
      <c r="CY43" s="2">
        <v>47852.090329141014</v>
      </c>
      <c r="CZ43" s="2">
        <f t="shared" si="63"/>
        <v>69765</v>
      </c>
      <c r="DA43" s="2">
        <f t="shared" si="64"/>
        <v>8536129.3420404848</v>
      </c>
      <c r="DB43" s="17">
        <f t="shared" si="65"/>
        <v>0.99955584847269185</v>
      </c>
      <c r="DC43" s="18">
        <f t="shared" si="66"/>
        <v>8706629.3420404848</v>
      </c>
      <c r="DD43" s="18">
        <f t="shared" si="67"/>
        <v>18352.090329140425</v>
      </c>
      <c r="DE43" s="17">
        <f t="shared" si="68"/>
        <v>0.98559683015763622</v>
      </c>
      <c r="DF43" s="20">
        <f t="shared" si="69"/>
        <v>43.455271277068427</v>
      </c>
      <c r="DH43" s="2">
        <v>5500</v>
      </c>
      <c r="DI43" s="2">
        <v>9</v>
      </c>
      <c r="DJ43" s="2">
        <v>47860.873533013706</v>
      </c>
      <c r="DK43" s="2">
        <f t="shared" si="70"/>
        <v>69765</v>
      </c>
      <c r="DL43" s="2">
        <f t="shared" si="71"/>
        <v>8523720.6929548085</v>
      </c>
      <c r="DM43" s="17">
        <f t="shared" si="72"/>
        <v>0.99955584847269185</v>
      </c>
      <c r="DN43" s="18">
        <f t="shared" si="73"/>
        <v>8694220.6929548085</v>
      </c>
      <c r="DO43" s="18">
        <f t="shared" si="74"/>
        <v>18360.873533014208</v>
      </c>
      <c r="DP43" s="17">
        <f t="shared" si="75"/>
        <v>0.98557046439717733</v>
      </c>
      <c r="DQ43" s="20">
        <f t="shared" si="76"/>
        <v>43.516127792619656</v>
      </c>
      <c r="DS43" s="2">
        <v>5500</v>
      </c>
      <c r="DT43" s="2">
        <v>9</v>
      </c>
      <c r="DU43" s="2">
        <v>48009.193071465088</v>
      </c>
      <c r="DV43" s="2">
        <f t="shared" si="77"/>
        <v>69763</v>
      </c>
      <c r="DW43" s="2">
        <f t="shared" si="78"/>
        <v>8509709.8489355557</v>
      </c>
      <c r="DX43" s="17">
        <f t="shared" si="79"/>
        <v>0.99955583574519302</v>
      </c>
      <c r="DY43" s="18">
        <f t="shared" si="80"/>
        <v>8680209.8489355557</v>
      </c>
      <c r="DZ43" s="18">
        <f t="shared" si="81"/>
        <v>18509.193071465939</v>
      </c>
      <c r="EA43" s="17">
        <f t="shared" si="82"/>
        <v>0.98544425590546181</v>
      </c>
      <c r="EB43" s="20">
        <f t="shared" si="83"/>
        <v>43.579537449552546</v>
      </c>
      <c r="ED43" s="2">
        <v>5500</v>
      </c>
      <c r="EE43" s="2">
        <v>9</v>
      </c>
      <c r="EF43" s="2">
        <v>47943.847540963368</v>
      </c>
      <c r="EG43" s="2">
        <f t="shared" si="84"/>
        <v>69380</v>
      </c>
      <c r="EH43" s="2">
        <f t="shared" si="85"/>
        <v>8480486.4287606943</v>
      </c>
      <c r="EI43" s="17">
        <f t="shared" si="86"/>
        <v>0.99955338491017276</v>
      </c>
      <c r="EJ43" s="18">
        <f t="shared" si="87"/>
        <v>8650986.4287606943</v>
      </c>
      <c r="EK43" s="18">
        <f t="shared" si="88"/>
        <v>18443.847540963441</v>
      </c>
      <c r="EL43" s="17">
        <f t="shared" si="89"/>
        <v>0.98544144152398827</v>
      </c>
      <c r="EM43" s="20">
        <f t="shared" si="90"/>
        <v>43.486672940118325</v>
      </c>
    </row>
    <row r="44" spans="1:143">
      <c r="A44" s="36">
        <v>37</v>
      </c>
      <c r="B44" s="16">
        <f t="shared" si="1"/>
        <v>6000</v>
      </c>
      <c r="C44" s="2">
        <f t="shared" si="2"/>
        <v>72</v>
      </c>
      <c r="D44" s="2">
        <f t="shared" si="2"/>
        <v>413019.05702945276</v>
      </c>
      <c r="E44" s="2">
        <f t="shared" si="93"/>
        <v>841663</v>
      </c>
      <c r="F44" s="2">
        <f t="shared" si="93"/>
        <v>103196805.78214525</v>
      </c>
      <c r="G44" s="17">
        <f t="shared" si="4"/>
        <v>0.99964487708471406</v>
      </c>
      <c r="H44" s="18">
        <f t="shared" si="0"/>
        <v>104990805.78214525</v>
      </c>
      <c r="I44" s="18">
        <f t="shared" si="5"/>
        <v>166519.0570294559</v>
      </c>
      <c r="J44" s="17">
        <f t="shared" si="91"/>
        <v>0.98719299952812023</v>
      </c>
      <c r="K44" s="20">
        <f t="shared" si="6"/>
        <v>47.500101713289965</v>
      </c>
      <c r="M44" s="2">
        <v>6000</v>
      </c>
      <c r="N44" s="2">
        <v>6</v>
      </c>
      <c r="O44" s="2">
        <v>34459.609735576232</v>
      </c>
      <c r="P44" s="2">
        <f t="shared" si="7"/>
        <v>70526</v>
      </c>
      <c r="Q44" s="2">
        <f t="shared" si="8"/>
        <v>8668321.9016864263</v>
      </c>
      <c r="R44" s="17">
        <f t="shared" si="9"/>
        <v>0.99965981573352236</v>
      </c>
      <c r="S44" s="18">
        <f t="shared" si="10"/>
        <v>8812321.9016864263</v>
      </c>
      <c r="T44" s="18">
        <f t="shared" si="11"/>
        <v>13459.609735576436</v>
      </c>
      <c r="U44" s="17">
        <f t="shared" si="12"/>
        <v>0.98726460634277824</v>
      </c>
      <c r="V44" s="20">
        <f t="shared" si="13"/>
        <v>47.423268524147105</v>
      </c>
      <c r="X44" s="2">
        <v>6000</v>
      </c>
      <c r="Y44" s="2">
        <v>6</v>
      </c>
      <c r="Z44" s="2">
        <v>34429.465147598014</v>
      </c>
      <c r="AA44" s="2">
        <f t="shared" si="14"/>
        <v>70532</v>
      </c>
      <c r="AB44" s="2">
        <f t="shared" si="15"/>
        <v>8664008.6658767872</v>
      </c>
      <c r="AC44" s="17">
        <f t="shared" si="16"/>
        <v>0.99964567654520453</v>
      </c>
      <c r="AD44" s="18">
        <f t="shared" si="17"/>
        <v>8814008.6658767872</v>
      </c>
      <c r="AE44" s="18">
        <f t="shared" si="18"/>
        <v>13929.465147597715</v>
      </c>
      <c r="AF44" s="17">
        <f t="shared" si="19"/>
        <v>0.98726245248530131</v>
      </c>
      <c r="AG44" s="20">
        <f t="shared" si="20"/>
        <v>47.418793990765408</v>
      </c>
      <c r="AI44" s="2">
        <v>6000</v>
      </c>
      <c r="AJ44" s="2">
        <v>6</v>
      </c>
      <c r="AK44" s="2">
        <v>34429.465147598014</v>
      </c>
      <c r="AL44" s="2">
        <f t="shared" si="21"/>
        <v>70532</v>
      </c>
      <c r="AM44" s="2">
        <f t="shared" si="22"/>
        <v>8664008.6658767872</v>
      </c>
      <c r="AN44" s="17">
        <f t="shared" si="23"/>
        <v>0.99964567654520453</v>
      </c>
      <c r="AO44" s="18">
        <f t="shared" si="24"/>
        <v>8814008.6658767872</v>
      </c>
      <c r="AP44" s="18">
        <f t="shared" si="25"/>
        <v>13929.465147597715</v>
      </c>
      <c r="AQ44" s="17">
        <f t="shared" si="26"/>
        <v>0.98726245248530131</v>
      </c>
      <c r="AR44" s="20">
        <f t="shared" si="27"/>
        <v>47.418793990765408</v>
      </c>
      <c r="AT44" s="2">
        <v>6000</v>
      </c>
      <c r="AU44" s="2">
        <v>6</v>
      </c>
      <c r="AV44" s="2">
        <v>34473.488733322629</v>
      </c>
      <c r="AW44" s="2">
        <f t="shared" si="28"/>
        <v>70311</v>
      </c>
      <c r="AX44" s="2">
        <f t="shared" si="29"/>
        <v>8627725.9611697365</v>
      </c>
      <c r="AY44" s="17">
        <f t="shared" si="30"/>
        <v>0.9996445632393085</v>
      </c>
      <c r="AZ44" s="18">
        <f t="shared" si="31"/>
        <v>8777725.9611697365</v>
      </c>
      <c r="BA44" s="18">
        <f t="shared" si="32"/>
        <v>13973.488733323291</v>
      </c>
      <c r="BB44" s="17">
        <f t="shared" si="33"/>
        <v>0.9871884137001623</v>
      </c>
      <c r="BC44" s="20">
        <f t="shared" si="34"/>
        <v>47.462099801139097</v>
      </c>
      <c r="BE44" s="2">
        <v>6000</v>
      </c>
      <c r="BF44" s="2">
        <v>6</v>
      </c>
      <c r="BG44" s="2">
        <v>34455.69203282363</v>
      </c>
      <c r="BH44" s="2">
        <f t="shared" si="35"/>
        <v>70294</v>
      </c>
      <c r="BI44" s="2">
        <f t="shared" si="36"/>
        <v>8629811.2060022913</v>
      </c>
      <c r="BJ44" s="17">
        <f t="shared" si="37"/>
        <v>0.99964447731054196</v>
      </c>
      <c r="BK44" s="18">
        <f t="shared" si="38"/>
        <v>8779811.2060022913</v>
      </c>
      <c r="BL44" s="18">
        <f t="shared" si="39"/>
        <v>13955.692032823339</v>
      </c>
      <c r="BM44" s="17">
        <f t="shared" si="40"/>
        <v>0.9872065407552798</v>
      </c>
      <c r="BN44" s="20">
        <f t="shared" si="41"/>
        <v>47.440229711485486</v>
      </c>
      <c r="BP44" s="2">
        <v>6000</v>
      </c>
      <c r="BQ44" s="2">
        <v>6</v>
      </c>
      <c r="BR44" s="2">
        <v>34387.037720869921</v>
      </c>
      <c r="BS44" s="2">
        <f t="shared" si="42"/>
        <v>70080</v>
      </c>
      <c r="BT44" s="2">
        <f t="shared" si="43"/>
        <v>8607939.7975430675</v>
      </c>
      <c r="BU44" s="17">
        <f t="shared" si="44"/>
        <v>0.99964339205477493</v>
      </c>
      <c r="BV44" s="18">
        <f t="shared" si="45"/>
        <v>8757939.7975430675</v>
      </c>
      <c r="BW44" s="18">
        <f t="shared" si="46"/>
        <v>13887.037720870227</v>
      </c>
      <c r="BX44" s="17">
        <f t="shared" si="47"/>
        <v>0.98723348824781276</v>
      </c>
      <c r="BY44" s="20">
        <f t="shared" si="48"/>
        <v>47.415263379427842</v>
      </c>
      <c r="CA44" s="2">
        <v>6000</v>
      </c>
      <c r="CB44" s="2">
        <v>6</v>
      </c>
      <c r="CC44" s="2">
        <v>34162.780798289328</v>
      </c>
      <c r="CD44" s="2">
        <f t="shared" si="49"/>
        <v>70411</v>
      </c>
      <c r="CE44" s="2">
        <f t="shared" si="50"/>
        <v>8573822.6240338758</v>
      </c>
      <c r="CF44" s="17">
        <f t="shared" si="51"/>
        <v>0.99964506786302454</v>
      </c>
      <c r="CG44" s="18">
        <f t="shared" si="52"/>
        <v>8723822.6240338758</v>
      </c>
      <c r="CH44" s="18">
        <f t="shared" si="53"/>
        <v>13662.780798289925</v>
      </c>
      <c r="CI44" s="17">
        <f t="shared" si="54"/>
        <v>0.98737602361803778</v>
      </c>
      <c r="CJ44" s="20">
        <f t="shared" si="55"/>
        <v>47.832346389960293</v>
      </c>
      <c r="CL44" s="2">
        <v>6000</v>
      </c>
      <c r="CM44" s="2">
        <v>6</v>
      </c>
      <c r="CN44" s="2">
        <v>34444.529857660607</v>
      </c>
      <c r="CO44" s="2">
        <f t="shared" si="56"/>
        <v>70280</v>
      </c>
      <c r="CP44" s="2">
        <f t="shared" si="57"/>
        <v>8573343.6594090071</v>
      </c>
      <c r="CQ44" s="17">
        <f t="shared" si="58"/>
        <v>0.99964440651447262</v>
      </c>
      <c r="CR44" s="18">
        <f t="shared" si="59"/>
        <v>8723343.6594090071</v>
      </c>
      <c r="CS44" s="18">
        <f t="shared" si="60"/>
        <v>13944.529857659712</v>
      </c>
      <c r="CT44" s="17">
        <f t="shared" si="61"/>
        <v>0.98713433838453624</v>
      </c>
      <c r="CU44" s="20">
        <f t="shared" si="62"/>
        <v>47.734320028950862</v>
      </c>
      <c r="CW44" s="2">
        <v>6000</v>
      </c>
      <c r="CX44" s="2">
        <v>6</v>
      </c>
      <c r="CY44" s="2">
        <v>34397.945980153709</v>
      </c>
      <c r="CZ44" s="2">
        <f t="shared" si="63"/>
        <v>69771</v>
      </c>
      <c r="DA44" s="2">
        <f t="shared" si="64"/>
        <v>8570527.2880206387</v>
      </c>
      <c r="DB44" s="17">
        <f t="shared" si="65"/>
        <v>0.99964181328442892</v>
      </c>
      <c r="DC44" s="18">
        <f t="shared" si="66"/>
        <v>8720527.2880206387</v>
      </c>
      <c r="DD44" s="18">
        <f t="shared" si="67"/>
        <v>13897.945980153978</v>
      </c>
      <c r="DE44" s="17">
        <f t="shared" si="68"/>
        <v>0.98717008784044591</v>
      </c>
      <c r="DF44" s="20">
        <f t="shared" si="69"/>
        <v>47.405750484074645</v>
      </c>
      <c r="DH44" s="2">
        <v>6000</v>
      </c>
      <c r="DI44" s="2">
        <v>6</v>
      </c>
      <c r="DJ44" s="2">
        <v>34404.259689132094</v>
      </c>
      <c r="DK44" s="2">
        <f t="shared" si="70"/>
        <v>69771</v>
      </c>
      <c r="DL44" s="2">
        <f t="shared" si="71"/>
        <v>8558124.9526439402</v>
      </c>
      <c r="DM44" s="17">
        <f t="shared" si="72"/>
        <v>0.99964181328442892</v>
      </c>
      <c r="DN44" s="18">
        <f t="shared" si="73"/>
        <v>8708124.9526439402</v>
      </c>
      <c r="DO44" s="18">
        <f t="shared" si="74"/>
        <v>13904.259689131752</v>
      </c>
      <c r="DP44" s="17">
        <f t="shared" si="75"/>
        <v>0.98714664105094241</v>
      </c>
      <c r="DQ44" s="20">
        <f t="shared" si="76"/>
        <v>47.472139410130531</v>
      </c>
      <c r="DS44" s="2">
        <v>6000</v>
      </c>
      <c r="DT44" s="2">
        <v>6</v>
      </c>
      <c r="DU44" s="2">
        <v>34510.877549216355</v>
      </c>
      <c r="DV44" s="2">
        <f t="shared" si="77"/>
        <v>69769</v>
      </c>
      <c r="DW44" s="2">
        <f t="shared" si="78"/>
        <v>8544220.7264847718</v>
      </c>
      <c r="DX44" s="17">
        <f t="shared" si="79"/>
        <v>0.99964180302031691</v>
      </c>
      <c r="DY44" s="18">
        <f t="shared" si="80"/>
        <v>8694220.7264847718</v>
      </c>
      <c r="DZ44" s="18">
        <f t="shared" si="81"/>
        <v>14010.877549216151</v>
      </c>
      <c r="EA44" s="17">
        <f t="shared" si="82"/>
        <v>0.98703487860253436</v>
      </c>
      <c r="EB44" s="20">
        <f t="shared" si="83"/>
        <v>47.541313581330051</v>
      </c>
      <c r="ED44" s="2">
        <v>6000</v>
      </c>
      <c r="EE44" s="2">
        <v>6</v>
      </c>
      <c r="EF44" s="2">
        <v>34463.904637212261</v>
      </c>
      <c r="EG44" s="2">
        <f t="shared" si="84"/>
        <v>69386</v>
      </c>
      <c r="EH44" s="2">
        <f t="shared" si="85"/>
        <v>8514950.3333979063</v>
      </c>
      <c r="EI44" s="17">
        <f t="shared" si="86"/>
        <v>0.99963982654046191</v>
      </c>
      <c r="EJ44" s="18">
        <f t="shared" si="87"/>
        <v>8664950.3333979063</v>
      </c>
      <c r="EK44" s="18">
        <f t="shared" si="88"/>
        <v>13963.904637211934</v>
      </c>
      <c r="EL44" s="17">
        <f t="shared" si="89"/>
        <v>0.98703208213223725</v>
      </c>
      <c r="EM44" s="20">
        <f t="shared" si="90"/>
        <v>47.440006843765445</v>
      </c>
    </row>
    <row r="45" spans="1:143">
      <c r="A45" s="36">
        <v>38</v>
      </c>
      <c r="B45" s="16">
        <f t="shared" si="1"/>
        <v>6500</v>
      </c>
      <c r="C45" s="2">
        <f t="shared" si="2"/>
        <v>47</v>
      </c>
      <c r="D45" s="2">
        <f t="shared" si="2"/>
        <v>291350.68528654776</v>
      </c>
      <c r="E45" s="2">
        <f t="shared" si="93"/>
        <v>841710</v>
      </c>
      <c r="F45" s="2">
        <f t="shared" si="93"/>
        <v>103488156.4674318</v>
      </c>
      <c r="G45" s="17">
        <f t="shared" si="4"/>
        <v>0.99970069908143122</v>
      </c>
      <c r="H45" s="18">
        <f t="shared" si="0"/>
        <v>105126156.4674318</v>
      </c>
      <c r="I45" s="18">
        <f t="shared" si="5"/>
        <v>135350.68528655171</v>
      </c>
      <c r="J45" s="17">
        <f t="shared" si="91"/>
        <v>0.98846565619553806</v>
      </c>
      <c r="K45" s="20">
        <f t="shared" si="6"/>
        <v>51.458443522730789</v>
      </c>
      <c r="M45" s="2">
        <v>6500</v>
      </c>
      <c r="N45" s="2">
        <v>3</v>
      </c>
      <c r="O45" s="2">
        <v>18541.515244488048</v>
      </c>
      <c r="P45" s="2">
        <f t="shared" si="7"/>
        <v>70529</v>
      </c>
      <c r="Q45" s="2">
        <f t="shared" si="8"/>
        <v>8686863.4169309139</v>
      </c>
      <c r="R45" s="17">
        <f t="shared" si="9"/>
        <v>0.99970233876683201</v>
      </c>
      <c r="S45" s="18">
        <f t="shared" si="10"/>
        <v>8823363.4169309139</v>
      </c>
      <c r="T45" s="18">
        <f t="shared" si="11"/>
        <v>11041.515244487673</v>
      </c>
      <c r="U45" s="17">
        <f t="shared" si="12"/>
        <v>0.9885016125850481</v>
      </c>
      <c r="V45" s="20">
        <f t="shared" si="13"/>
        <v>51.375207567826031</v>
      </c>
      <c r="X45" s="2">
        <v>6500</v>
      </c>
      <c r="Y45" s="2">
        <v>4</v>
      </c>
      <c r="Z45" s="2">
        <v>24791.941278077651</v>
      </c>
      <c r="AA45" s="2">
        <f t="shared" si="14"/>
        <v>70536</v>
      </c>
      <c r="AB45" s="2">
        <f t="shared" si="15"/>
        <v>8688800.6071548648</v>
      </c>
      <c r="AC45" s="17">
        <f t="shared" si="16"/>
        <v>0.99970236829797188</v>
      </c>
      <c r="AD45" s="18">
        <f t="shared" si="17"/>
        <v>8825300.6071548648</v>
      </c>
      <c r="AE45" s="18">
        <f t="shared" si="18"/>
        <v>11291.941278077662</v>
      </c>
      <c r="AF45" s="17">
        <f t="shared" si="19"/>
        <v>0.98852726967145577</v>
      </c>
      <c r="AG45" s="20">
        <f t="shared" si="20"/>
        <v>51.370360156662528</v>
      </c>
      <c r="AI45" s="2">
        <v>6500</v>
      </c>
      <c r="AJ45" s="2">
        <v>4</v>
      </c>
      <c r="AK45" s="2">
        <v>24791.941278077651</v>
      </c>
      <c r="AL45" s="2">
        <f t="shared" si="21"/>
        <v>70536</v>
      </c>
      <c r="AM45" s="2">
        <f t="shared" si="22"/>
        <v>8688800.6071548648</v>
      </c>
      <c r="AN45" s="17">
        <f t="shared" si="23"/>
        <v>0.99970236829797188</v>
      </c>
      <c r="AO45" s="18">
        <f t="shared" si="24"/>
        <v>8825300.6071548648</v>
      </c>
      <c r="AP45" s="18">
        <f t="shared" si="25"/>
        <v>11291.941278077662</v>
      </c>
      <c r="AQ45" s="17">
        <f t="shared" si="26"/>
        <v>0.98852726967145577</v>
      </c>
      <c r="AR45" s="20">
        <f t="shared" si="27"/>
        <v>51.370360156662528</v>
      </c>
      <c r="AT45" s="2">
        <v>6500</v>
      </c>
      <c r="AU45" s="2">
        <v>4</v>
      </c>
      <c r="AV45" s="2">
        <v>24847.728727462272</v>
      </c>
      <c r="AW45" s="2">
        <f t="shared" si="28"/>
        <v>70315</v>
      </c>
      <c r="AX45" s="2">
        <f t="shared" si="29"/>
        <v>8652573.6898971982</v>
      </c>
      <c r="AY45" s="17">
        <f t="shared" si="30"/>
        <v>0.99970143312101911</v>
      </c>
      <c r="AZ45" s="18">
        <f t="shared" si="31"/>
        <v>8789073.6898971982</v>
      </c>
      <c r="BA45" s="18">
        <f t="shared" si="32"/>
        <v>11347.72872746177</v>
      </c>
      <c r="BB45" s="17">
        <f t="shared" si="33"/>
        <v>0.9884646379034604</v>
      </c>
      <c r="BC45" s="20">
        <f t="shared" si="34"/>
        <v>51.417274784567361</v>
      </c>
      <c r="BE45" s="2">
        <v>6500</v>
      </c>
      <c r="BF45" s="2">
        <v>4</v>
      </c>
      <c r="BG45" s="2">
        <v>24834.901259094804</v>
      </c>
      <c r="BH45" s="2">
        <f t="shared" si="35"/>
        <v>70298</v>
      </c>
      <c r="BI45" s="2">
        <f t="shared" si="36"/>
        <v>8654646.1072613858</v>
      </c>
      <c r="BJ45" s="17">
        <f t="shared" si="37"/>
        <v>0.99970136094085527</v>
      </c>
      <c r="BK45" s="18">
        <f t="shared" si="38"/>
        <v>8791146.1072613858</v>
      </c>
      <c r="BL45" s="18">
        <f t="shared" si="39"/>
        <v>11334.901259094477</v>
      </c>
      <c r="BM45" s="17">
        <f t="shared" si="40"/>
        <v>0.98848104295119754</v>
      </c>
      <c r="BN45" s="20">
        <f t="shared" si="41"/>
        <v>51.393582187442611</v>
      </c>
      <c r="BP45" s="2">
        <v>6500</v>
      </c>
      <c r="BQ45" s="2">
        <v>4</v>
      </c>
      <c r="BR45" s="2">
        <v>24785.416748472951</v>
      </c>
      <c r="BS45" s="2">
        <f t="shared" si="42"/>
        <v>70084</v>
      </c>
      <c r="BT45" s="2">
        <f t="shared" si="43"/>
        <v>8632725.2142915409</v>
      </c>
      <c r="BU45" s="17">
        <f t="shared" si="44"/>
        <v>0.99970044932601099</v>
      </c>
      <c r="BV45" s="18">
        <f t="shared" si="45"/>
        <v>8769225.2142915409</v>
      </c>
      <c r="BW45" s="18">
        <f t="shared" si="46"/>
        <v>11285.416748473421</v>
      </c>
      <c r="BX45" s="17">
        <f t="shared" si="47"/>
        <v>0.98850563005290393</v>
      </c>
      <c r="BY45" s="20">
        <f t="shared" si="48"/>
        <v>51.3665353277135</v>
      </c>
      <c r="CA45" s="2">
        <v>6500</v>
      </c>
      <c r="CB45" s="2">
        <v>4</v>
      </c>
      <c r="CC45" s="2">
        <v>24623.777315323507</v>
      </c>
      <c r="CD45" s="2">
        <f t="shared" si="49"/>
        <v>70415</v>
      </c>
      <c r="CE45" s="2">
        <f t="shared" si="50"/>
        <v>8598446.4013491999</v>
      </c>
      <c r="CF45" s="17">
        <f t="shared" si="51"/>
        <v>0.99970185700494063</v>
      </c>
      <c r="CG45" s="18">
        <f t="shared" si="52"/>
        <v>8734946.4013491999</v>
      </c>
      <c r="CH45" s="18">
        <f t="shared" si="53"/>
        <v>11123.777315324172</v>
      </c>
      <c r="CI45" s="17">
        <f t="shared" si="54"/>
        <v>0.98863503030427635</v>
      </c>
      <c r="CJ45" s="20">
        <f t="shared" si="55"/>
        <v>51.818375255790315</v>
      </c>
      <c r="CL45" s="2">
        <v>6500</v>
      </c>
      <c r="CM45" s="2">
        <v>4</v>
      </c>
      <c r="CN45" s="2">
        <v>24826.855809949677</v>
      </c>
      <c r="CO45" s="2">
        <f t="shared" si="56"/>
        <v>70284</v>
      </c>
      <c r="CP45" s="2">
        <f t="shared" si="57"/>
        <v>8598170.5152189564</v>
      </c>
      <c r="CQ45" s="17">
        <f t="shared" si="58"/>
        <v>0.99970130147215708</v>
      </c>
      <c r="CR45" s="18">
        <f t="shared" si="59"/>
        <v>8734670.5152189564</v>
      </c>
      <c r="CS45" s="18">
        <f t="shared" si="60"/>
        <v>11326.855809949338</v>
      </c>
      <c r="CT45" s="17">
        <f t="shared" si="61"/>
        <v>0.98841608638765099</v>
      </c>
      <c r="CU45" s="20">
        <f t="shared" si="62"/>
        <v>51.712180031363438</v>
      </c>
      <c r="CW45" s="2">
        <v>6500</v>
      </c>
      <c r="CX45" s="2">
        <v>4</v>
      </c>
      <c r="CY45" s="2">
        <v>24793.279180664518</v>
      </c>
      <c r="CZ45" s="2">
        <f t="shared" si="63"/>
        <v>69775</v>
      </c>
      <c r="DA45" s="2">
        <f t="shared" si="64"/>
        <v>8595320.5672013033</v>
      </c>
      <c r="DB45" s="17">
        <f t="shared" si="65"/>
        <v>0.99969912315892029</v>
      </c>
      <c r="DC45" s="18">
        <f t="shared" si="66"/>
        <v>8731820.5672013033</v>
      </c>
      <c r="DD45" s="18">
        <f t="shared" si="67"/>
        <v>11293.279180664569</v>
      </c>
      <c r="DE45" s="17">
        <f t="shared" si="68"/>
        <v>0.98844849533033452</v>
      </c>
      <c r="DF45" s="20">
        <f t="shared" si="69"/>
        <v>51.35622969108087</v>
      </c>
      <c r="DH45" s="2">
        <v>6500</v>
      </c>
      <c r="DI45" s="2">
        <v>4</v>
      </c>
      <c r="DJ45" s="2">
        <v>24797.829962547155</v>
      </c>
      <c r="DK45" s="2">
        <f t="shared" si="70"/>
        <v>69775</v>
      </c>
      <c r="DL45" s="2">
        <f t="shared" si="71"/>
        <v>8582922.7826064881</v>
      </c>
      <c r="DM45" s="17">
        <f t="shared" si="72"/>
        <v>0.99969912315892029</v>
      </c>
      <c r="DN45" s="18">
        <f t="shared" si="73"/>
        <v>8719422.7826064881</v>
      </c>
      <c r="DO45" s="18">
        <f t="shared" si="74"/>
        <v>11297.829962547868</v>
      </c>
      <c r="DP45" s="17">
        <f t="shared" si="75"/>
        <v>0.98842735474755838</v>
      </c>
      <c r="DQ45" s="20">
        <f t="shared" si="76"/>
        <v>51.428151027641412</v>
      </c>
      <c r="DS45" s="2">
        <v>6500</v>
      </c>
      <c r="DT45" s="2">
        <v>4</v>
      </c>
      <c r="DU45" s="2">
        <v>24874.677759570834</v>
      </c>
      <c r="DV45" s="2">
        <f t="shared" si="77"/>
        <v>69773</v>
      </c>
      <c r="DW45" s="2">
        <f t="shared" si="78"/>
        <v>8569095.4042443428</v>
      </c>
      <c r="DX45" s="17">
        <f t="shared" si="79"/>
        <v>0.99969911453706617</v>
      </c>
      <c r="DY45" s="18">
        <f t="shared" si="80"/>
        <v>8705595.4042443428</v>
      </c>
      <c r="DZ45" s="18">
        <f t="shared" si="81"/>
        <v>11374.677759571001</v>
      </c>
      <c r="EA45" s="17">
        <f t="shared" si="82"/>
        <v>0.98832621960189049</v>
      </c>
      <c r="EB45" s="20">
        <f t="shared" si="83"/>
        <v>51.503089713107556</v>
      </c>
      <c r="ED45" s="2">
        <v>6500</v>
      </c>
      <c r="EE45" s="2">
        <v>4</v>
      </c>
      <c r="EF45" s="2">
        <v>24840.820722818749</v>
      </c>
      <c r="EG45" s="2">
        <f t="shared" si="84"/>
        <v>69390</v>
      </c>
      <c r="EH45" s="2">
        <f t="shared" si="85"/>
        <v>8539791.1541207246</v>
      </c>
      <c r="EI45" s="17">
        <f t="shared" si="86"/>
        <v>0.99969745429398793</v>
      </c>
      <c r="EJ45" s="18">
        <f t="shared" si="87"/>
        <v>8676291.1541207246</v>
      </c>
      <c r="EK45" s="18">
        <f t="shared" si="88"/>
        <v>11340.820722818375</v>
      </c>
      <c r="EL45" s="17">
        <f t="shared" si="89"/>
        <v>0.98832392495423094</v>
      </c>
      <c r="EM45" s="20">
        <f t="shared" si="90"/>
        <v>51.393340747412566</v>
      </c>
    </row>
    <row r="46" spans="1:143">
      <c r="A46" s="36">
        <v>39</v>
      </c>
      <c r="B46" s="16">
        <f t="shared" si="1"/>
        <v>7000</v>
      </c>
      <c r="C46" s="2">
        <f t="shared" si="2"/>
        <v>48</v>
      </c>
      <c r="D46" s="2">
        <f t="shared" si="2"/>
        <v>320841.58195920958</v>
      </c>
      <c r="E46" s="2">
        <f t="shared" si="93"/>
        <v>841758</v>
      </c>
      <c r="F46" s="2">
        <f t="shared" si="93"/>
        <v>103808998.049391</v>
      </c>
      <c r="G46" s="17">
        <f t="shared" si="4"/>
        <v>0.9997577087802062</v>
      </c>
      <c r="H46" s="18">
        <f t="shared" si="0"/>
        <v>105236998.049391</v>
      </c>
      <c r="I46" s="18">
        <f t="shared" si="5"/>
        <v>110841.58195920289</v>
      </c>
      <c r="J46" s="17">
        <f t="shared" si="91"/>
        <v>0.98950786206253361</v>
      </c>
      <c r="K46" s="20">
        <f t="shared" si="6"/>
        <v>55.416785332171621</v>
      </c>
      <c r="M46" s="2">
        <v>7000</v>
      </c>
      <c r="N46" s="2">
        <v>4</v>
      </c>
      <c r="O46" s="2">
        <v>26768.923886412435</v>
      </c>
      <c r="P46" s="2">
        <f t="shared" si="7"/>
        <v>70533</v>
      </c>
      <c r="Q46" s="2">
        <f t="shared" si="8"/>
        <v>8713632.3408173267</v>
      </c>
      <c r="R46" s="17">
        <f t="shared" si="9"/>
        <v>0.99975903614457828</v>
      </c>
      <c r="S46" s="18">
        <f t="shared" si="10"/>
        <v>8832632.3408173267</v>
      </c>
      <c r="T46" s="18">
        <f t="shared" si="11"/>
        <v>9268.9238864127547</v>
      </c>
      <c r="U46" s="17">
        <f t="shared" si="12"/>
        <v>0.98954003135753854</v>
      </c>
      <c r="V46" s="20">
        <f t="shared" si="13"/>
        <v>55.327146611504951</v>
      </c>
      <c r="X46" s="2">
        <v>7000</v>
      </c>
      <c r="Y46" s="2">
        <v>4</v>
      </c>
      <c r="Z46" s="2">
        <v>26745.506958961189</v>
      </c>
      <c r="AA46" s="2">
        <f t="shared" si="14"/>
        <v>70540</v>
      </c>
      <c r="AB46" s="2">
        <f t="shared" si="15"/>
        <v>8715546.1141138263</v>
      </c>
      <c r="AC46" s="17">
        <f t="shared" si="16"/>
        <v>0.99975906005073911</v>
      </c>
      <c r="AD46" s="18">
        <f t="shared" si="17"/>
        <v>8834546.1141138263</v>
      </c>
      <c r="AE46" s="18">
        <f t="shared" si="18"/>
        <v>9245.5069589614868</v>
      </c>
      <c r="AF46" s="17">
        <f t="shared" si="19"/>
        <v>0.98956286450926345</v>
      </c>
      <c r="AG46" s="20">
        <f t="shared" si="20"/>
        <v>55.321926322559641</v>
      </c>
      <c r="AI46" s="2">
        <v>7000</v>
      </c>
      <c r="AJ46" s="2">
        <v>4</v>
      </c>
      <c r="AK46" s="2">
        <v>26745.506958961189</v>
      </c>
      <c r="AL46" s="2">
        <f t="shared" si="21"/>
        <v>70540</v>
      </c>
      <c r="AM46" s="2">
        <f t="shared" si="22"/>
        <v>8715546.1141138263</v>
      </c>
      <c r="AN46" s="17">
        <f t="shared" si="23"/>
        <v>0.99975906005073911</v>
      </c>
      <c r="AO46" s="18">
        <f t="shared" si="24"/>
        <v>8834546.1141138263</v>
      </c>
      <c r="AP46" s="18">
        <f t="shared" si="25"/>
        <v>9245.5069589614868</v>
      </c>
      <c r="AQ46" s="17">
        <f t="shared" si="26"/>
        <v>0.98956286450926345</v>
      </c>
      <c r="AR46" s="20">
        <f t="shared" si="27"/>
        <v>55.321926322559641</v>
      </c>
      <c r="AT46" s="2">
        <v>7000</v>
      </c>
      <c r="AU46" s="2">
        <v>4</v>
      </c>
      <c r="AV46" s="2">
        <v>26779.705373409637</v>
      </c>
      <c r="AW46" s="2">
        <f t="shared" si="28"/>
        <v>70319</v>
      </c>
      <c r="AX46" s="2">
        <f t="shared" si="29"/>
        <v>8679353.3952706084</v>
      </c>
      <c r="AY46" s="17">
        <f t="shared" si="30"/>
        <v>0.99975830300272972</v>
      </c>
      <c r="AZ46" s="18">
        <f t="shared" si="31"/>
        <v>8798353.3952706084</v>
      </c>
      <c r="BA46" s="18">
        <f t="shared" si="32"/>
        <v>9279.7053734101355</v>
      </c>
      <c r="BB46" s="17">
        <f t="shared" si="33"/>
        <v>0.98950828151545123</v>
      </c>
      <c r="BC46" s="20">
        <f t="shared" si="34"/>
        <v>55.372449767995619</v>
      </c>
      <c r="BE46" s="2">
        <v>7000</v>
      </c>
      <c r="BF46" s="2">
        <v>4</v>
      </c>
      <c r="BG46" s="2">
        <v>26765.880535440127</v>
      </c>
      <c r="BH46" s="2">
        <f t="shared" si="35"/>
        <v>70302</v>
      </c>
      <c r="BI46" s="2">
        <f t="shared" si="36"/>
        <v>8681411.9877968263</v>
      </c>
      <c r="BJ46" s="17">
        <f t="shared" si="37"/>
        <v>0.99975824457116858</v>
      </c>
      <c r="BK46" s="18">
        <f t="shared" si="38"/>
        <v>8800411.9877968263</v>
      </c>
      <c r="BL46" s="18">
        <f t="shared" si="39"/>
        <v>9265.8805354405195</v>
      </c>
      <c r="BM46" s="17">
        <f t="shared" si="40"/>
        <v>0.98952290338029092</v>
      </c>
      <c r="BN46" s="20">
        <f t="shared" si="41"/>
        <v>55.346934663399736</v>
      </c>
      <c r="BP46" s="2">
        <v>7000</v>
      </c>
      <c r="BQ46" s="2">
        <v>4</v>
      </c>
      <c r="BR46" s="2">
        <v>26712.548473200735</v>
      </c>
      <c r="BS46" s="2">
        <f t="shared" si="42"/>
        <v>70088</v>
      </c>
      <c r="BT46" s="2">
        <f t="shared" si="43"/>
        <v>8659437.7627647407</v>
      </c>
      <c r="BU46" s="17">
        <f t="shared" si="44"/>
        <v>0.99975750659724694</v>
      </c>
      <c r="BV46" s="18">
        <f t="shared" si="45"/>
        <v>8778437.7627647407</v>
      </c>
      <c r="BW46" s="18">
        <f t="shared" si="46"/>
        <v>9212.5484731998295</v>
      </c>
      <c r="BX46" s="17">
        <f t="shared" si="47"/>
        <v>0.98954410903027723</v>
      </c>
      <c r="BY46" s="20">
        <f t="shared" si="48"/>
        <v>55.317807275999151</v>
      </c>
      <c r="CA46" s="2">
        <v>7000</v>
      </c>
      <c r="CB46" s="2">
        <v>4</v>
      </c>
      <c r="CC46" s="2">
        <v>26538.3411464891</v>
      </c>
      <c r="CD46" s="2">
        <f t="shared" si="49"/>
        <v>70419</v>
      </c>
      <c r="CE46" s="2">
        <f t="shared" si="50"/>
        <v>8624984.7424956895</v>
      </c>
      <c r="CF46" s="17">
        <f t="shared" si="51"/>
        <v>0.99975864614685672</v>
      </c>
      <c r="CG46" s="18">
        <f t="shared" si="52"/>
        <v>8743984.7424956895</v>
      </c>
      <c r="CH46" s="18">
        <f t="shared" si="53"/>
        <v>9038.3411464896053</v>
      </c>
      <c r="CI46" s="17">
        <f t="shared" si="54"/>
        <v>0.98965800403103898</v>
      </c>
      <c r="CJ46" s="20">
        <f t="shared" si="55"/>
        <v>55.804404121620337</v>
      </c>
      <c r="CL46" s="2">
        <v>7000</v>
      </c>
      <c r="CM46" s="2">
        <v>4</v>
      </c>
      <c r="CN46" s="2">
        <v>26757.209531338849</v>
      </c>
      <c r="CO46" s="2">
        <f t="shared" si="56"/>
        <v>70288</v>
      </c>
      <c r="CP46" s="2">
        <f t="shared" si="57"/>
        <v>8624927.7247502953</v>
      </c>
      <c r="CQ46" s="17">
        <f t="shared" si="58"/>
        <v>0.99975819642984143</v>
      </c>
      <c r="CR46" s="18">
        <f t="shared" si="59"/>
        <v>8743927.7247502953</v>
      </c>
      <c r="CS46" s="18">
        <f t="shared" si="60"/>
        <v>9257.2095313388854</v>
      </c>
      <c r="CT46" s="17">
        <f t="shared" si="61"/>
        <v>0.98946363303521989</v>
      </c>
      <c r="CU46" s="20">
        <f t="shared" si="62"/>
        <v>55.690040033776008</v>
      </c>
      <c r="CW46" s="2">
        <v>7000</v>
      </c>
      <c r="CX46" s="2">
        <v>4</v>
      </c>
      <c r="CY46" s="2">
        <v>26721.022230296119</v>
      </c>
      <c r="CZ46" s="2">
        <f t="shared" si="63"/>
        <v>69779</v>
      </c>
      <c r="DA46" s="2">
        <f t="shared" si="64"/>
        <v>8622041.5894315988</v>
      </c>
      <c r="DB46" s="17">
        <f t="shared" si="65"/>
        <v>0.99975643303341166</v>
      </c>
      <c r="DC46" s="18">
        <f t="shared" si="66"/>
        <v>8741041.5894315988</v>
      </c>
      <c r="DD46" s="18">
        <f t="shared" si="67"/>
        <v>9221.0222302954644</v>
      </c>
      <c r="DE46" s="17">
        <f t="shared" si="68"/>
        <v>0.98949232181288715</v>
      </c>
      <c r="DF46" s="20">
        <f t="shared" si="69"/>
        <v>55.306708898087088</v>
      </c>
      <c r="DH46" s="2">
        <v>7000</v>
      </c>
      <c r="DI46" s="2">
        <v>4</v>
      </c>
      <c r="DJ46" s="2">
        <v>26725.926847509727</v>
      </c>
      <c r="DK46" s="2">
        <f t="shared" si="70"/>
        <v>69779</v>
      </c>
      <c r="DL46" s="2">
        <f t="shared" si="71"/>
        <v>8609648.7094539981</v>
      </c>
      <c r="DM46" s="17">
        <f t="shared" si="72"/>
        <v>0.99975643303341166</v>
      </c>
      <c r="DN46" s="18">
        <f t="shared" si="73"/>
        <v>8728648.7094539981</v>
      </c>
      <c r="DO46" s="18">
        <f t="shared" si="74"/>
        <v>9225.9268475100398</v>
      </c>
      <c r="DP46" s="17">
        <f t="shared" si="75"/>
        <v>0.98947319903064201</v>
      </c>
      <c r="DQ46" s="20">
        <f t="shared" si="76"/>
        <v>55.384162645152287</v>
      </c>
      <c r="DS46" s="2">
        <v>7000</v>
      </c>
      <c r="DT46" s="2">
        <v>4</v>
      </c>
      <c r="DU46" s="2">
        <v>26808.749764061253</v>
      </c>
      <c r="DV46" s="2">
        <f t="shared" si="77"/>
        <v>69777</v>
      </c>
      <c r="DW46" s="2">
        <f t="shared" si="78"/>
        <v>8595904.1540084034</v>
      </c>
      <c r="DX46" s="17">
        <f t="shared" si="79"/>
        <v>0.99975642605381554</v>
      </c>
      <c r="DY46" s="18">
        <f t="shared" si="80"/>
        <v>8714904.1540084034</v>
      </c>
      <c r="DZ46" s="18">
        <f t="shared" si="81"/>
        <v>9308.7497640606016</v>
      </c>
      <c r="EA46" s="17">
        <f t="shared" si="82"/>
        <v>0.98938302054844585</v>
      </c>
      <c r="EB46" s="20">
        <f t="shared" si="83"/>
        <v>55.464865844885061</v>
      </c>
      <c r="ED46" s="2">
        <v>7000</v>
      </c>
      <c r="EE46" s="2">
        <v>4</v>
      </c>
      <c r="EF46" s="2">
        <v>26772.2602531292</v>
      </c>
      <c r="EG46" s="2">
        <f t="shared" si="84"/>
        <v>69394</v>
      </c>
      <c r="EH46" s="2">
        <f t="shared" si="85"/>
        <v>8566563.4143738542</v>
      </c>
      <c r="EI46" s="17">
        <f t="shared" si="86"/>
        <v>0.99975508204751407</v>
      </c>
      <c r="EJ46" s="18">
        <f t="shared" si="87"/>
        <v>8685563.4143738542</v>
      </c>
      <c r="EK46" s="18">
        <f t="shared" si="88"/>
        <v>9272.260253129527</v>
      </c>
      <c r="EL46" s="17">
        <f t="shared" si="89"/>
        <v>0.98938013624126431</v>
      </c>
      <c r="EM46" s="20">
        <f t="shared" si="90"/>
        <v>55.346674651059686</v>
      </c>
    </row>
    <row r="47" spans="1:143">
      <c r="A47" s="36">
        <v>40</v>
      </c>
      <c r="B47" s="16">
        <f t="shared" si="1"/>
        <v>7500</v>
      </c>
      <c r="C47" s="2">
        <f t="shared" si="2"/>
        <v>36</v>
      </c>
      <c r="D47" s="2">
        <f t="shared" si="2"/>
        <v>260167.49649032782</v>
      </c>
      <c r="E47" s="2">
        <f t="shared" si="93"/>
        <v>841794</v>
      </c>
      <c r="F47" s="2">
        <f t="shared" si="93"/>
        <v>104069165.54588133</v>
      </c>
      <c r="G47" s="17">
        <f t="shared" si="4"/>
        <v>0.99980046605428752</v>
      </c>
      <c r="H47" s="18">
        <f t="shared" si="0"/>
        <v>105329165.54588133</v>
      </c>
      <c r="I47" s="18">
        <f t="shared" si="5"/>
        <v>92167.496490329504</v>
      </c>
      <c r="J47" s="17">
        <f t="shared" si="91"/>
        <v>0.99037448182644028</v>
      </c>
      <c r="K47" s="20">
        <f t="shared" si="6"/>
        <v>59.375127141612452</v>
      </c>
      <c r="M47" s="2">
        <v>7500</v>
      </c>
      <c r="N47" s="2">
        <v>3</v>
      </c>
      <c r="O47" s="2">
        <v>21706.674891515413</v>
      </c>
      <c r="P47" s="2">
        <f t="shared" si="7"/>
        <v>70536</v>
      </c>
      <c r="Q47" s="2">
        <f t="shared" si="8"/>
        <v>8735339.0157088414</v>
      </c>
      <c r="R47" s="17">
        <f t="shared" si="9"/>
        <v>0.99980155917788804</v>
      </c>
      <c r="S47" s="18">
        <f t="shared" si="10"/>
        <v>8840339.0157088414</v>
      </c>
      <c r="T47" s="18">
        <f t="shared" si="11"/>
        <v>7706.6748915147036</v>
      </c>
      <c r="U47" s="17">
        <f t="shared" si="12"/>
        <v>0.99040342779696355</v>
      </c>
      <c r="V47" s="20">
        <f t="shared" si="13"/>
        <v>59.279085655183877</v>
      </c>
      <c r="X47" s="2">
        <v>7500</v>
      </c>
      <c r="Y47" s="2">
        <v>3</v>
      </c>
      <c r="Z47" s="2">
        <v>21687.686319793247</v>
      </c>
      <c r="AA47" s="2">
        <f t="shared" si="14"/>
        <v>70543</v>
      </c>
      <c r="AB47" s="2">
        <f t="shared" si="15"/>
        <v>8737233.8004336189</v>
      </c>
      <c r="AC47" s="17">
        <f t="shared" si="16"/>
        <v>0.99980157886531462</v>
      </c>
      <c r="AD47" s="18">
        <f t="shared" si="17"/>
        <v>8842233.8004336189</v>
      </c>
      <c r="AE47" s="18">
        <f t="shared" si="18"/>
        <v>7687.6863197926432</v>
      </c>
      <c r="AF47" s="17">
        <f t="shared" si="19"/>
        <v>0.9904239669131446</v>
      </c>
      <c r="AG47" s="20">
        <f t="shared" si="20"/>
        <v>59.27349248845676</v>
      </c>
      <c r="AI47" s="2">
        <v>7500</v>
      </c>
      <c r="AJ47" s="2">
        <v>3</v>
      </c>
      <c r="AK47" s="2">
        <v>21687.686319793247</v>
      </c>
      <c r="AL47" s="2">
        <f t="shared" si="21"/>
        <v>70543</v>
      </c>
      <c r="AM47" s="2">
        <f t="shared" si="22"/>
        <v>8737233.8004336189</v>
      </c>
      <c r="AN47" s="17">
        <f t="shared" si="23"/>
        <v>0.99980157886531462</v>
      </c>
      <c r="AO47" s="18">
        <f t="shared" si="24"/>
        <v>8842233.8004336189</v>
      </c>
      <c r="AP47" s="18">
        <f t="shared" si="25"/>
        <v>7687.6863197926432</v>
      </c>
      <c r="AQ47" s="17">
        <f t="shared" si="26"/>
        <v>0.9904239669131446</v>
      </c>
      <c r="AR47" s="20">
        <f t="shared" si="27"/>
        <v>59.27349248845676</v>
      </c>
      <c r="AT47" s="2">
        <v>7500</v>
      </c>
      <c r="AU47" s="2">
        <v>3</v>
      </c>
      <c r="AV47" s="2">
        <v>21715.417500448388</v>
      </c>
      <c r="AW47" s="2">
        <f t="shared" si="28"/>
        <v>70322</v>
      </c>
      <c r="AX47" s="2">
        <f t="shared" si="29"/>
        <v>8701068.8127710558</v>
      </c>
      <c r="AY47" s="17">
        <f t="shared" si="30"/>
        <v>0.9998009554140127</v>
      </c>
      <c r="AZ47" s="18">
        <f t="shared" si="31"/>
        <v>8806068.8127710558</v>
      </c>
      <c r="BA47" s="18">
        <f t="shared" si="32"/>
        <v>7715.4175004474819</v>
      </c>
      <c r="BB47" s="17">
        <f t="shared" si="33"/>
        <v>0.99037599723100167</v>
      </c>
      <c r="BC47" s="20">
        <f t="shared" si="34"/>
        <v>59.327624751423876</v>
      </c>
      <c r="BE47" s="2">
        <v>7500</v>
      </c>
      <c r="BF47" s="2">
        <v>3</v>
      </c>
      <c r="BG47" s="2">
        <v>21704.207066121427</v>
      </c>
      <c r="BH47" s="2">
        <f t="shared" si="35"/>
        <v>70305</v>
      </c>
      <c r="BI47" s="2">
        <f t="shared" si="36"/>
        <v>8703116.1948629469</v>
      </c>
      <c r="BJ47" s="17">
        <f t="shared" si="37"/>
        <v>0.99980090729390347</v>
      </c>
      <c r="BK47" s="18">
        <f t="shared" si="38"/>
        <v>8808116.1948629469</v>
      </c>
      <c r="BL47" s="18">
        <f t="shared" si="39"/>
        <v>7704.2070661205798</v>
      </c>
      <c r="BM47" s="17">
        <f t="shared" si="40"/>
        <v>0.99038916843184543</v>
      </c>
      <c r="BN47" s="20">
        <f t="shared" si="41"/>
        <v>59.300287139356854</v>
      </c>
      <c r="BP47" s="2">
        <v>7500</v>
      </c>
      <c r="BQ47" s="2">
        <v>3</v>
      </c>
      <c r="BR47" s="2">
        <v>21660.960585940273</v>
      </c>
      <c r="BS47" s="2">
        <f t="shared" si="42"/>
        <v>70091</v>
      </c>
      <c r="BT47" s="2">
        <f t="shared" si="43"/>
        <v>8681098.7233506814</v>
      </c>
      <c r="BU47" s="17">
        <f t="shared" si="44"/>
        <v>0.99980029955067395</v>
      </c>
      <c r="BV47" s="18">
        <f t="shared" si="45"/>
        <v>8786098.7233506814</v>
      </c>
      <c r="BW47" s="18">
        <f t="shared" si="46"/>
        <v>7660.9605859406292</v>
      </c>
      <c r="BX47" s="17">
        <f t="shared" si="47"/>
        <v>0.99040768619767316</v>
      </c>
      <c r="BY47" s="20">
        <f t="shared" si="48"/>
        <v>59.269079224284802</v>
      </c>
      <c r="CA47" s="2">
        <v>7500</v>
      </c>
      <c r="CB47" s="2">
        <v>3</v>
      </c>
      <c r="CC47" s="2">
        <v>21519.697462301265</v>
      </c>
      <c r="CD47" s="2">
        <f t="shared" si="49"/>
        <v>70422</v>
      </c>
      <c r="CE47" s="2">
        <f t="shared" si="50"/>
        <v>8646504.4399579912</v>
      </c>
      <c r="CF47" s="17">
        <f t="shared" si="51"/>
        <v>0.99980123800329379</v>
      </c>
      <c r="CG47" s="18">
        <f t="shared" si="52"/>
        <v>8751504.4399579912</v>
      </c>
      <c r="CH47" s="18">
        <f t="shared" si="53"/>
        <v>7519.6974623017013</v>
      </c>
      <c r="CI47" s="17">
        <f t="shared" si="54"/>
        <v>0.99050909526697073</v>
      </c>
      <c r="CJ47" s="20">
        <f t="shared" si="55"/>
        <v>59.790432987450366</v>
      </c>
      <c r="CL47" s="2">
        <v>7500</v>
      </c>
      <c r="CM47" s="2">
        <v>3</v>
      </c>
      <c r="CN47" s="2">
        <v>21697.175828414296</v>
      </c>
      <c r="CO47" s="2">
        <f t="shared" si="56"/>
        <v>70291</v>
      </c>
      <c r="CP47" s="2">
        <f t="shared" si="57"/>
        <v>8646624.9005787093</v>
      </c>
      <c r="CQ47" s="17">
        <f t="shared" si="58"/>
        <v>0.99980086764810472</v>
      </c>
      <c r="CR47" s="18">
        <f t="shared" si="59"/>
        <v>8751624.9005787093</v>
      </c>
      <c r="CS47" s="18">
        <f t="shared" si="60"/>
        <v>7697.1758284140378</v>
      </c>
      <c r="CT47" s="17">
        <f t="shared" si="61"/>
        <v>0.99033464613128375</v>
      </c>
      <c r="CU47" s="20">
        <f t="shared" si="62"/>
        <v>59.667900036188584</v>
      </c>
      <c r="CW47" s="2">
        <v>7500</v>
      </c>
      <c r="CX47" s="2">
        <v>3</v>
      </c>
      <c r="CY47" s="2">
        <v>21667.831877859204</v>
      </c>
      <c r="CZ47" s="2">
        <f t="shared" si="63"/>
        <v>69782</v>
      </c>
      <c r="DA47" s="2">
        <f t="shared" si="64"/>
        <v>8643709.4213094581</v>
      </c>
      <c r="DB47" s="17">
        <f t="shared" si="65"/>
        <v>0.99979941543928019</v>
      </c>
      <c r="DC47" s="18">
        <f t="shared" si="66"/>
        <v>8748709.4213094581</v>
      </c>
      <c r="DD47" s="18">
        <f t="shared" si="67"/>
        <v>7667.8318778593093</v>
      </c>
      <c r="DE47" s="17">
        <f t="shared" si="68"/>
        <v>0.99036032600786406</v>
      </c>
      <c r="DF47" s="20">
        <f t="shared" si="69"/>
        <v>59.257188105093313</v>
      </c>
      <c r="DH47" s="2">
        <v>7500</v>
      </c>
      <c r="DI47" s="2">
        <v>3</v>
      </c>
      <c r="DJ47" s="2">
        <v>21671.808986979271</v>
      </c>
      <c r="DK47" s="2">
        <f t="shared" si="70"/>
        <v>69782</v>
      </c>
      <c r="DL47" s="2">
        <f t="shared" si="71"/>
        <v>8631320.5184409767</v>
      </c>
      <c r="DM47" s="17">
        <f t="shared" si="72"/>
        <v>0.99979941543928019</v>
      </c>
      <c r="DN47" s="18">
        <f t="shared" si="73"/>
        <v>8736320.5184409767</v>
      </c>
      <c r="DO47" s="18">
        <f t="shared" si="74"/>
        <v>7671.8089869786054</v>
      </c>
      <c r="DP47" s="17">
        <f t="shared" si="75"/>
        <v>0.99034286965588736</v>
      </c>
      <c r="DQ47" s="20">
        <f t="shared" si="76"/>
        <v>59.340174262663169</v>
      </c>
      <c r="DS47" s="2">
        <v>7500</v>
      </c>
      <c r="DT47" s="2">
        <v>3</v>
      </c>
      <c r="DU47" s="2">
        <v>21738.969330472337</v>
      </c>
      <c r="DV47" s="2">
        <f t="shared" si="77"/>
        <v>69780</v>
      </c>
      <c r="DW47" s="2">
        <f t="shared" si="78"/>
        <v>8617643.1233388763</v>
      </c>
      <c r="DX47" s="17">
        <f t="shared" si="79"/>
        <v>0.99979940969137748</v>
      </c>
      <c r="DY47" s="18">
        <f t="shared" si="80"/>
        <v>8722643.1233388763</v>
      </c>
      <c r="DZ47" s="18">
        <f t="shared" si="81"/>
        <v>7738.9693304728717</v>
      </c>
      <c r="EA47" s="17">
        <f t="shared" si="82"/>
        <v>0.99026160793355134</v>
      </c>
      <c r="EB47" s="20">
        <f t="shared" si="83"/>
        <v>59.426641976662566</v>
      </c>
      <c r="ED47" s="2">
        <v>7500</v>
      </c>
      <c r="EE47" s="2">
        <v>3</v>
      </c>
      <c r="EF47" s="2">
        <v>21709.380320689444</v>
      </c>
      <c r="EG47" s="2">
        <f t="shared" si="84"/>
        <v>69397</v>
      </c>
      <c r="EH47" s="2">
        <f t="shared" si="85"/>
        <v>8588272.7946945429</v>
      </c>
      <c r="EI47" s="17">
        <f t="shared" si="86"/>
        <v>0.99979830286265869</v>
      </c>
      <c r="EJ47" s="18">
        <f t="shared" si="87"/>
        <v>8693272.7946945429</v>
      </c>
      <c r="EK47" s="18">
        <f t="shared" si="88"/>
        <v>7709.3803206887096</v>
      </c>
      <c r="EL47" s="17">
        <f t="shared" si="89"/>
        <v>0.99025831850626234</v>
      </c>
      <c r="EM47" s="20">
        <f t="shared" si="90"/>
        <v>59.300008554706807</v>
      </c>
    </row>
    <row r="48" spans="1:143">
      <c r="A48" s="36">
        <v>41</v>
      </c>
      <c r="B48" s="16">
        <f t="shared" si="1"/>
        <v>8000</v>
      </c>
      <c r="C48" s="2">
        <f t="shared" si="2"/>
        <v>24</v>
      </c>
      <c r="D48" s="2">
        <f t="shared" si="2"/>
        <v>188467.22466096957</v>
      </c>
      <c r="E48" s="2">
        <f t="shared" si="93"/>
        <v>841818</v>
      </c>
      <c r="F48" s="2">
        <f t="shared" si="93"/>
        <v>104257632.77054229</v>
      </c>
      <c r="G48" s="17">
        <f t="shared" si="4"/>
        <v>0.99982897090367495</v>
      </c>
      <c r="H48" s="18">
        <f t="shared" si="0"/>
        <v>105409632.77054229</v>
      </c>
      <c r="I48" s="18">
        <f t="shared" si="5"/>
        <v>80467.22466096282</v>
      </c>
      <c r="J48" s="17">
        <f t="shared" si="91"/>
        <v>0.99113108789575255</v>
      </c>
      <c r="K48" s="20">
        <f t="shared" si="6"/>
        <v>63.333468951053284</v>
      </c>
      <c r="M48" s="2">
        <v>8000</v>
      </c>
      <c r="N48" s="2">
        <v>2</v>
      </c>
      <c r="O48" s="2">
        <v>15724.472997625022</v>
      </c>
      <c r="P48" s="2">
        <f t="shared" si="7"/>
        <v>70538</v>
      </c>
      <c r="Q48" s="2">
        <f t="shared" si="8"/>
        <v>8751063.4887064658</v>
      </c>
      <c r="R48" s="17">
        <f t="shared" si="9"/>
        <v>0.99982990786676118</v>
      </c>
      <c r="S48" s="18">
        <f t="shared" si="10"/>
        <v>8847063.4887064658</v>
      </c>
      <c r="T48" s="18">
        <f t="shared" si="11"/>
        <v>6724.4729976244271</v>
      </c>
      <c r="U48" s="17">
        <f t="shared" si="12"/>
        <v>0.99115678590858591</v>
      </c>
      <c r="V48" s="20">
        <f t="shared" si="13"/>
        <v>63.231024698862804</v>
      </c>
      <c r="X48" s="2">
        <v>8000</v>
      </c>
      <c r="Y48" s="2">
        <v>2</v>
      </c>
      <c r="Z48" s="2">
        <v>15710.717538311197</v>
      </c>
      <c r="AA48" s="2">
        <f t="shared" si="14"/>
        <v>70545</v>
      </c>
      <c r="AB48" s="2">
        <f t="shared" si="15"/>
        <v>8752944.517971931</v>
      </c>
      <c r="AC48" s="17">
        <f t="shared" si="16"/>
        <v>0.99982992474169818</v>
      </c>
      <c r="AD48" s="18">
        <f t="shared" si="17"/>
        <v>8848944.517971931</v>
      </c>
      <c r="AE48" s="18">
        <f t="shared" si="18"/>
        <v>6710.7175383120775</v>
      </c>
      <c r="AF48" s="17">
        <f t="shared" si="19"/>
        <v>0.99117563845171019</v>
      </c>
      <c r="AG48" s="20">
        <f t="shared" si="20"/>
        <v>63.22505865435388</v>
      </c>
      <c r="AI48" s="2">
        <v>8000</v>
      </c>
      <c r="AJ48" s="2">
        <v>2</v>
      </c>
      <c r="AK48" s="2">
        <v>15710.717538311197</v>
      </c>
      <c r="AL48" s="2">
        <f t="shared" si="21"/>
        <v>70545</v>
      </c>
      <c r="AM48" s="2">
        <f t="shared" si="22"/>
        <v>8752944.517971931</v>
      </c>
      <c r="AN48" s="17">
        <f t="shared" si="23"/>
        <v>0.99982992474169818</v>
      </c>
      <c r="AO48" s="18">
        <f t="shared" si="24"/>
        <v>8848944.517971931</v>
      </c>
      <c r="AP48" s="18">
        <f t="shared" si="25"/>
        <v>6710.7175383120775</v>
      </c>
      <c r="AQ48" s="17">
        <f t="shared" si="26"/>
        <v>0.99117563845171019</v>
      </c>
      <c r="AR48" s="20">
        <f t="shared" si="27"/>
        <v>63.22505865435388</v>
      </c>
      <c r="AT48" s="2">
        <v>8000</v>
      </c>
      <c r="AU48" s="2">
        <v>2</v>
      </c>
      <c r="AV48" s="2">
        <v>15730.806207054029</v>
      </c>
      <c r="AW48" s="2">
        <f t="shared" si="28"/>
        <v>70324</v>
      </c>
      <c r="AX48" s="2">
        <f t="shared" si="29"/>
        <v>8716799.6189781092</v>
      </c>
      <c r="AY48" s="17">
        <f t="shared" si="30"/>
        <v>0.99982939035486806</v>
      </c>
      <c r="AZ48" s="18">
        <f t="shared" si="31"/>
        <v>8812799.6189781092</v>
      </c>
      <c r="BA48" s="18">
        <f t="shared" si="32"/>
        <v>6730.8062070533633</v>
      </c>
      <c r="BB48" s="17">
        <f t="shared" si="33"/>
        <v>0.99113297847327986</v>
      </c>
      <c r="BC48" s="20">
        <f t="shared" si="34"/>
        <v>63.282799734852134</v>
      </c>
      <c r="BE48" s="2">
        <v>8000</v>
      </c>
      <c r="BF48" s="2">
        <v>2</v>
      </c>
      <c r="BG48" s="2">
        <v>15722.685286980044</v>
      </c>
      <c r="BH48" s="2">
        <f t="shared" si="35"/>
        <v>70307</v>
      </c>
      <c r="BI48" s="2">
        <f t="shared" si="36"/>
        <v>8718838.880149927</v>
      </c>
      <c r="BJ48" s="17">
        <f t="shared" si="37"/>
        <v>0.99982934910906018</v>
      </c>
      <c r="BK48" s="18">
        <f t="shared" si="38"/>
        <v>8814838.880149927</v>
      </c>
      <c r="BL48" s="18">
        <f t="shared" si="39"/>
        <v>6722.6852869801223</v>
      </c>
      <c r="BM48" s="17">
        <f t="shared" si="40"/>
        <v>0.99114507066379887</v>
      </c>
      <c r="BN48" s="20">
        <f t="shared" si="41"/>
        <v>63.253639615313979</v>
      </c>
      <c r="BP48" s="2">
        <v>8000</v>
      </c>
      <c r="BQ48" s="2">
        <v>2</v>
      </c>
      <c r="BR48" s="2">
        <v>15691.357222536759</v>
      </c>
      <c r="BS48" s="2">
        <f t="shared" si="42"/>
        <v>70093</v>
      </c>
      <c r="BT48" s="2">
        <f t="shared" si="43"/>
        <v>8696790.0805732179</v>
      </c>
      <c r="BU48" s="17">
        <f t="shared" si="44"/>
        <v>0.99982882818629204</v>
      </c>
      <c r="BV48" s="18">
        <f t="shared" si="45"/>
        <v>8792790.0805732179</v>
      </c>
      <c r="BW48" s="18">
        <f t="shared" si="46"/>
        <v>6691.3572225365788</v>
      </c>
      <c r="BX48" s="17">
        <f t="shared" si="47"/>
        <v>0.99116196540997958</v>
      </c>
      <c r="BY48" s="20">
        <f t="shared" si="48"/>
        <v>63.22035117257046</v>
      </c>
      <c r="CA48" s="2">
        <v>8000</v>
      </c>
      <c r="CB48" s="2">
        <v>2</v>
      </c>
      <c r="CC48" s="2">
        <v>15589.025189449094</v>
      </c>
      <c r="CD48" s="2">
        <f t="shared" si="49"/>
        <v>70424</v>
      </c>
      <c r="CE48" s="2">
        <f t="shared" si="50"/>
        <v>8662093.4651474413</v>
      </c>
      <c r="CF48" s="17">
        <f t="shared" si="51"/>
        <v>0.99982963257425184</v>
      </c>
      <c r="CG48" s="18">
        <f t="shared" si="52"/>
        <v>8758093.4651474413</v>
      </c>
      <c r="CH48" s="18">
        <f t="shared" si="53"/>
        <v>6589.0251894500107</v>
      </c>
      <c r="CI48" s="17">
        <f t="shared" si="54"/>
        <v>0.99125485154509063</v>
      </c>
      <c r="CJ48" s="20">
        <f t="shared" si="55"/>
        <v>63.776461853280388</v>
      </c>
      <c r="CL48" s="2">
        <v>8000</v>
      </c>
      <c r="CM48" s="2">
        <v>2</v>
      </c>
      <c r="CN48" s="2">
        <v>15717.59180730072</v>
      </c>
      <c r="CO48" s="2">
        <f t="shared" si="56"/>
        <v>70293</v>
      </c>
      <c r="CP48" s="2">
        <f t="shared" si="57"/>
        <v>8662342.4923860095</v>
      </c>
      <c r="CQ48" s="17">
        <f t="shared" si="58"/>
        <v>0.99982931512694684</v>
      </c>
      <c r="CR48" s="18">
        <f t="shared" si="59"/>
        <v>8758342.4923860095</v>
      </c>
      <c r="CS48" s="18">
        <f t="shared" si="60"/>
        <v>6717.5918073002249</v>
      </c>
      <c r="CT48" s="17">
        <f t="shared" si="61"/>
        <v>0.99109480941306438</v>
      </c>
      <c r="CU48" s="20">
        <f t="shared" si="62"/>
        <v>63.645760038601153</v>
      </c>
      <c r="CW48" s="2">
        <v>8000</v>
      </c>
      <c r="CX48" s="2">
        <v>2</v>
      </c>
      <c r="CY48" s="2">
        <v>15696.334836325052</v>
      </c>
      <c r="CZ48" s="2">
        <f t="shared" si="63"/>
        <v>69784</v>
      </c>
      <c r="DA48" s="2">
        <f t="shared" si="64"/>
        <v>8659405.7561457828</v>
      </c>
      <c r="DB48" s="17">
        <f t="shared" si="65"/>
        <v>0.99982807037652588</v>
      </c>
      <c r="DC48" s="18">
        <f t="shared" si="66"/>
        <v>8755405.7561457828</v>
      </c>
      <c r="DD48" s="18">
        <f t="shared" si="67"/>
        <v>6696.3348363246769</v>
      </c>
      <c r="DE48" s="17">
        <f t="shared" si="68"/>
        <v>0.99111835602488663</v>
      </c>
      <c r="DF48" s="20">
        <f t="shared" si="69"/>
        <v>63.207667312099531</v>
      </c>
      <c r="DH48" s="2">
        <v>8000</v>
      </c>
      <c r="DI48" s="2">
        <v>2</v>
      </c>
      <c r="DJ48" s="2">
        <v>15699.21588306665</v>
      </c>
      <c r="DK48" s="2">
        <f t="shared" si="70"/>
        <v>69784</v>
      </c>
      <c r="DL48" s="2">
        <f t="shared" si="71"/>
        <v>8647019.7343240436</v>
      </c>
      <c r="DM48" s="17">
        <f t="shared" si="72"/>
        <v>0.99982807037652588</v>
      </c>
      <c r="DN48" s="18">
        <f t="shared" si="73"/>
        <v>8743019.7343240436</v>
      </c>
      <c r="DO48" s="18">
        <f t="shared" si="74"/>
        <v>6699.2158830668777</v>
      </c>
      <c r="DP48" s="17">
        <f t="shared" si="75"/>
        <v>0.99110228784207643</v>
      </c>
      <c r="DQ48" s="20">
        <f t="shared" si="76"/>
        <v>63.296185880174043</v>
      </c>
      <c r="DS48" s="2">
        <v>8000</v>
      </c>
      <c r="DT48" s="2">
        <v>2</v>
      </c>
      <c r="DU48" s="2">
        <v>15747.867323835255</v>
      </c>
      <c r="DV48" s="2">
        <f t="shared" si="77"/>
        <v>69782</v>
      </c>
      <c r="DW48" s="2">
        <f t="shared" si="78"/>
        <v>8633390.9906627107</v>
      </c>
      <c r="DX48" s="17">
        <f t="shared" si="79"/>
        <v>0.99982806544975211</v>
      </c>
      <c r="DY48" s="18">
        <f t="shared" si="80"/>
        <v>8729390.9906627107</v>
      </c>
      <c r="DZ48" s="18">
        <f t="shared" si="81"/>
        <v>6747.8673238344491</v>
      </c>
      <c r="EA48" s="17">
        <f t="shared" si="82"/>
        <v>0.99102767778780732</v>
      </c>
      <c r="EB48" s="20">
        <f t="shared" si="83"/>
        <v>63.388418108440071</v>
      </c>
      <c r="ED48" s="2">
        <v>8000</v>
      </c>
      <c r="EE48" s="2">
        <v>2</v>
      </c>
      <c r="EF48" s="2">
        <v>15726.432830174534</v>
      </c>
      <c r="EG48" s="2">
        <f t="shared" si="84"/>
        <v>69399</v>
      </c>
      <c r="EH48" s="2">
        <f t="shared" si="85"/>
        <v>8603999.2275247183</v>
      </c>
      <c r="EI48" s="17">
        <f t="shared" si="86"/>
        <v>0.99982711673942171</v>
      </c>
      <c r="EJ48" s="18">
        <f t="shared" si="87"/>
        <v>8699999.2275247183</v>
      </c>
      <c r="EK48" s="18">
        <f t="shared" si="88"/>
        <v>6726.4328301753849</v>
      </c>
      <c r="EL48" s="17">
        <f t="shared" si="89"/>
        <v>0.99102453236164945</v>
      </c>
      <c r="EM48" s="20">
        <f t="shared" si="90"/>
        <v>63.253342458353927</v>
      </c>
    </row>
    <row r="49" spans="1:143">
      <c r="A49" s="36">
        <v>42</v>
      </c>
      <c r="B49" s="16">
        <f t="shared" si="1"/>
        <v>8500</v>
      </c>
      <c r="C49" s="2">
        <f t="shared" si="2"/>
        <v>0</v>
      </c>
      <c r="D49" s="2">
        <f t="shared" si="2"/>
        <v>0</v>
      </c>
      <c r="E49" s="2">
        <f t="shared" si="93"/>
        <v>841818</v>
      </c>
      <c r="F49" s="2">
        <f t="shared" si="93"/>
        <v>104257632.77054229</v>
      </c>
      <c r="G49" s="17">
        <f t="shared" si="4"/>
        <v>0.99982897090367495</v>
      </c>
      <c r="H49" s="18">
        <f t="shared" si="0"/>
        <v>105481632.77054229</v>
      </c>
      <c r="I49" s="18">
        <f t="shared" si="5"/>
        <v>72000</v>
      </c>
      <c r="J49" s="17">
        <f t="shared" si="91"/>
        <v>0.99180807951836669</v>
      </c>
      <c r="K49" s="20">
        <f t="shared" si="6"/>
        <v>67.291810760494116</v>
      </c>
      <c r="M49" s="2">
        <v>8500</v>
      </c>
      <c r="N49" s="2">
        <v>0</v>
      </c>
      <c r="O49" s="2">
        <v>0</v>
      </c>
      <c r="P49" s="2">
        <f t="shared" si="7"/>
        <v>70538</v>
      </c>
      <c r="Q49" s="2">
        <f t="shared" si="8"/>
        <v>8751063.4887064658</v>
      </c>
      <c r="R49" s="17">
        <f t="shared" si="9"/>
        <v>0.99982990786676118</v>
      </c>
      <c r="S49" s="18">
        <f t="shared" si="10"/>
        <v>8853063.4887064658</v>
      </c>
      <c r="T49" s="18">
        <f t="shared" si="11"/>
        <v>6000</v>
      </c>
      <c r="U49" s="17">
        <f t="shared" si="12"/>
        <v>0.99182897965095507</v>
      </c>
      <c r="V49" s="20">
        <f t="shared" si="13"/>
        <v>67.18296374254173</v>
      </c>
      <c r="X49" s="2">
        <v>8500</v>
      </c>
      <c r="Y49" s="2">
        <v>0</v>
      </c>
      <c r="Z49" s="2">
        <v>0</v>
      </c>
      <c r="AA49" s="2">
        <f t="shared" si="14"/>
        <v>70545</v>
      </c>
      <c r="AB49" s="2">
        <f t="shared" si="15"/>
        <v>8752944.517971931</v>
      </c>
      <c r="AC49" s="17">
        <f t="shared" si="16"/>
        <v>0.99982992474169818</v>
      </c>
      <c r="AD49" s="18">
        <f t="shared" si="17"/>
        <v>8854944.517971931</v>
      </c>
      <c r="AE49" s="18">
        <f t="shared" si="18"/>
        <v>6000</v>
      </c>
      <c r="AF49" s="17">
        <f t="shared" si="19"/>
        <v>0.99184770208807183</v>
      </c>
      <c r="AG49" s="20">
        <f t="shared" si="20"/>
        <v>67.176624820250993</v>
      </c>
      <c r="AI49" s="2">
        <v>8500</v>
      </c>
      <c r="AJ49" s="2">
        <v>0</v>
      </c>
      <c r="AK49" s="2">
        <v>0</v>
      </c>
      <c r="AL49" s="2">
        <f t="shared" si="21"/>
        <v>70545</v>
      </c>
      <c r="AM49" s="2">
        <f t="shared" si="22"/>
        <v>8752944.517971931</v>
      </c>
      <c r="AN49" s="17">
        <f t="shared" si="23"/>
        <v>0.99982992474169818</v>
      </c>
      <c r="AO49" s="18">
        <f t="shared" si="24"/>
        <v>8854944.517971931</v>
      </c>
      <c r="AP49" s="18">
        <f t="shared" si="25"/>
        <v>6000</v>
      </c>
      <c r="AQ49" s="17">
        <f t="shared" si="26"/>
        <v>0.99184770208807183</v>
      </c>
      <c r="AR49" s="20">
        <f t="shared" si="27"/>
        <v>67.176624820250993</v>
      </c>
      <c r="AT49" s="2">
        <v>8500</v>
      </c>
      <c r="AU49" s="2">
        <v>0</v>
      </c>
      <c r="AV49" s="2">
        <v>0</v>
      </c>
      <c r="AW49" s="2">
        <f t="shared" si="28"/>
        <v>70324</v>
      </c>
      <c r="AX49" s="2">
        <f t="shared" si="29"/>
        <v>8716799.6189781092</v>
      </c>
      <c r="AY49" s="17">
        <f t="shared" si="30"/>
        <v>0.99982939035486806</v>
      </c>
      <c r="AZ49" s="18">
        <f t="shared" si="31"/>
        <v>8818799.6189781092</v>
      </c>
      <c r="BA49" s="18">
        <f t="shared" si="32"/>
        <v>6000</v>
      </c>
      <c r="BB49" s="17">
        <f t="shared" si="33"/>
        <v>0.99180776947363725</v>
      </c>
      <c r="BC49" s="20">
        <f t="shared" si="34"/>
        <v>67.237974718280398</v>
      </c>
      <c r="BE49" s="2">
        <v>8500</v>
      </c>
      <c r="BF49" s="2">
        <v>0</v>
      </c>
      <c r="BG49" s="2">
        <v>0</v>
      </c>
      <c r="BH49" s="2">
        <f t="shared" si="35"/>
        <v>70307</v>
      </c>
      <c r="BI49" s="2">
        <f t="shared" si="36"/>
        <v>8718838.880149927</v>
      </c>
      <c r="BJ49" s="17">
        <f t="shared" si="37"/>
        <v>0.99982934910906018</v>
      </c>
      <c r="BK49" s="18">
        <f t="shared" si="38"/>
        <v>8820838.880149927</v>
      </c>
      <c r="BL49" s="18">
        <f t="shared" si="39"/>
        <v>6000</v>
      </c>
      <c r="BM49" s="17">
        <f t="shared" si="40"/>
        <v>0.99181971378602019</v>
      </c>
      <c r="BN49" s="20">
        <f t="shared" si="41"/>
        <v>67.206992091271104</v>
      </c>
      <c r="BP49" s="2">
        <v>8500</v>
      </c>
      <c r="BQ49" s="2">
        <v>0</v>
      </c>
      <c r="BR49" s="2">
        <v>0</v>
      </c>
      <c r="BS49" s="2">
        <f t="shared" si="42"/>
        <v>70093</v>
      </c>
      <c r="BT49" s="2">
        <f t="shared" si="43"/>
        <v>8696790.0805732179</v>
      </c>
      <c r="BU49" s="17">
        <f t="shared" si="44"/>
        <v>0.99982882818629204</v>
      </c>
      <c r="BV49" s="18">
        <f t="shared" si="45"/>
        <v>8798790.0805732179</v>
      </c>
      <c r="BW49" s="18">
        <f t="shared" si="46"/>
        <v>6000</v>
      </c>
      <c r="BX49" s="17">
        <f t="shared" si="47"/>
        <v>0.99183831179582116</v>
      </c>
      <c r="BY49" s="20">
        <f t="shared" si="48"/>
        <v>67.171623120856111</v>
      </c>
      <c r="CA49" s="2">
        <v>8500</v>
      </c>
      <c r="CB49" s="2">
        <v>0</v>
      </c>
      <c r="CC49" s="2">
        <v>0</v>
      </c>
      <c r="CD49" s="2">
        <f t="shared" si="49"/>
        <v>70424</v>
      </c>
      <c r="CE49" s="2">
        <f t="shared" si="50"/>
        <v>8662093.4651474413</v>
      </c>
      <c r="CF49" s="17">
        <f t="shared" si="51"/>
        <v>0.99982963257425184</v>
      </c>
      <c r="CG49" s="18">
        <f t="shared" si="52"/>
        <v>8764093.4651474413</v>
      </c>
      <c r="CH49" s="18">
        <f t="shared" si="53"/>
        <v>6000</v>
      </c>
      <c r="CI49" s="17">
        <f t="shared" si="54"/>
        <v>0.99193394102192012</v>
      </c>
      <c r="CJ49" s="20">
        <f t="shared" si="55"/>
        <v>67.762490719110417</v>
      </c>
      <c r="CL49" s="2">
        <v>8500</v>
      </c>
      <c r="CM49" s="2">
        <v>0</v>
      </c>
      <c r="CN49" s="2">
        <v>0</v>
      </c>
      <c r="CO49" s="2">
        <f t="shared" si="56"/>
        <v>70293</v>
      </c>
      <c r="CP49" s="2">
        <f t="shared" si="57"/>
        <v>8662342.4923860095</v>
      </c>
      <c r="CQ49" s="17">
        <f t="shared" si="58"/>
        <v>0.99982931512694684</v>
      </c>
      <c r="CR49" s="18">
        <f t="shared" si="59"/>
        <v>8764342.4923860095</v>
      </c>
      <c r="CS49" s="18">
        <f t="shared" si="60"/>
        <v>6000</v>
      </c>
      <c r="CT49" s="17">
        <f t="shared" si="61"/>
        <v>0.99177376994259925</v>
      </c>
      <c r="CU49" s="20">
        <f t="shared" si="62"/>
        <v>67.623620041013723</v>
      </c>
      <c r="CW49" s="2">
        <v>8500</v>
      </c>
      <c r="CX49" s="2">
        <v>0</v>
      </c>
      <c r="CY49" s="2">
        <v>0</v>
      </c>
      <c r="CZ49" s="2">
        <f t="shared" si="63"/>
        <v>69784</v>
      </c>
      <c r="DA49" s="2">
        <f t="shared" si="64"/>
        <v>8659405.7561457828</v>
      </c>
      <c r="DB49" s="17">
        <f t="shared" si="65"/>
        <v>0.99982807037652588</v>
      </c>
      <c r="DC49" s="18">
        <f t="shared" si="66"/>
        <v>8761405.7561457828</v>
      </c>
      <c r="DD49" s="18">
        <f t="shared" si="67"/>
        <v>6000</v>
      </c>
      <c r="DE49" s="17">
        <f t="shared" si="68"/>
        <v>0.99179756042748946</v>
      </c>
      <c r="DF49" s="20">
        <f t="shared" si="69"/>
        <v>67.158146519105756</v>
      </c>
      <c r="DH49" s="2">
        <v>8500</v>
      </c>
      <c r="DI49" s="2">
        <v>0</v>
      </c>
      <c r="DJ49" s="2">
        <v>0</v>
      </c>
      <c r="DK49" s="2">
        <f t="shared" si="70"/>
        <v>69784</v>
      </c>
      <c r="DL49" s="2">
        <f t="shared" si="71"/>
        <v>8647019.7343240436</v>
      </c>
      <c r="DM49" s="17">
        <f t="shared" si="72"/>
        <v>0.99982807037652588</v>
      </c>
      <c r="DN49" s="18">
        <f t="shared" si="73"/>
        <v>8749019.7343240436</v>
      </c>
      <c r="DO49" s="18">
        <f t="shared" si="74"/>
        <v>6000</v>
      </c>
      <c r="DP49" s="17">
        <f t="shared" si="75"/>
        <v>0.99178244342993438</v>
      </c>
      <c r="DQ49" s="20">
        <f t="shared" si="76"/>
        <v>67.252197497684918</v>
      </c>
      <c r="DS49" s="2">
        <v>8500</v>
      </c>
      <c r="DT49" s="2">
        <v>0</v>
      </c>
      <c r="DU49" s="2">
        <v>0</v>
      </c>
      <c r="DV49" s="2">
        <f t="shared" si="77"/>
        <v>69782</v>
      </c>
      <c r="DW49" s="2">
        <f t="shared" si="78"/>
        <v>8633390.9906627107</v>
      </c>
      <c r="DX49" s="17">
        <f t="shared" si="79"/>
        <v>0.99982806544975211</v>
      </c>
      <c r="DY49" s="18">
        <f t="shared" si="80"/>
        <v>8735390.9906627107</v>
      </c>
      <c r="DZ49" s="18">
        <f t="shared" si="81"/>
        <v>6000</v>
      </c>
      <c r="EA49" s="17">
        <f t="shared" si="82"/>
        <v>0.9917088439852072</v>
      </c>
      <c r="EB49" s="20">
        <f t="shared" si="83"/>
        <v>67.350194240217576</v>
      </c>
      <c r="ED49" s="2">
        <v>8500</v>
      </c>
      <c r="EE49" s="2">
        <v>0</v>
      </c>
      <c r="EF49" s="2">
        <v>0</v>
      </c>
      <c r="EG49" s="2">
        <f t="shared" si="84"/>
        <v>69399</v>
      </c>
      <c r="EH49" s="2">
        <f t="shared" si="85"/>
        <v>8603999.2275247183</v>
      </c>
      <c r="EI49" s="17">
        <f t="shared" si="86"/>
        <v>0.99982711673942171</v>
      </c>
      <c r="EJ49" s="18">
        <f t="shared" si="87"/>
        <v>8705999.2275247183</v>
      </c>
      <c r="EK49" s="18">
        <f t="shared" si="88"/>
        <v>6000</v>
      </c>
      <c r="EL49" s="17">
        <f t="shared" si="89"/>
        <v>0.99170799761706674</v>
      </c>
      <c r="EM49" s="20">
        <f t="shared" si="90"/>
        <v>67.206676362001048</v>
      </c>
    </row>
    <row r="50" spans="1:143">
      <c r="A50" s="36">
        <v>43</v>
      </c>
      <c r="B50" s="16">
        <f t="shared" si="1"/>
        <v>9000</v>
      </c>
      <c r="C50" s="2">
        <f t="shared" si="2"/>
        <v>0</v>
      </c>
      <c r="D50" s="2">
        <f t="shared" si="2"/>
        <v>0</v>
      </c>
      <c r="E50" s="2">
        <f t="shared" si="93"/>
        <v>841818</v>
      </c>
      <c r="F50" s="2">
        <f t="shared" si="93"/>
        <v>104257632.77054229</v>
      </c>
      <c r="G50" s="17">
        <f t="shared" si="4"/>
        <v>0.99982897090367495</v>
      </c>
      <c r="H50" s="18">
        <f t="shared" si="0"/>
        <v>105553632.77054229</v>
      </c>
      <c r="I50" s="18">
        <f t="shared" si="5"/>
        <v>72000</v>
      </c>
      <c r="J50" s="17">
        <f t="shared" si="91"/>
        <v>0.99248507114098095</v>
      </c>
      <c r="K50" s="20">
        <f t="shared" si="6"/>
        <v>71.25015256993494</v>
      </c>
      <c r="M50" s="2">
        <v>9000</v>
      </c>
      <c r="N50" s="2">
        <v>0</v>
      </c>
      <c r="O50" s="2">
        <v>0</v>
      </c>
      <c r="P50" s="2">
        <f t="shared" si="7"/>
        <v>70538</v>
      </c>
      <c r="Q50" s="2">
        <f t="shared" si="8"/>
        <v>8751063.4887064658</v>
      </c>
      <c r="R50" s="17">
        <f t="shared" si="9"/>
        <v>0.99982990786676118</v>
      </c>
      <c r="S50" s="18">
        <f t="shared" si="10"/>
        <v>8859063.4887064658</v>
      </c>
      <c r="T50" s="18">
        <f t="shared" si="11"/>
        <v>6000</v>
      </c>
      <c r="U50" s="17">
        <f t="shared" si="12"/>
        <v>0.99250117339332433</v>
      </c>
      <c r="V50" s="20">
        <f t="shared" si="13"/>
        <v>71.13490278622065</v>
      </c>
      <c r="X50" s="2">
        <v>9000</v>
      </c>
      <c r="Y50" s="2">
        <v>0</v>
      </c>
      <c r="Z50" s="2">
        <v>0</v>
      </c>
      <c r="AA50" s="2">
        <f t="shared" si="14"/>
        <v>70545</v>
      </c>
      <c r="AB50" s="2">
        <f t="shared" si="15"/>
        <v>8752944.517971931</v>
      </c>
      <c r="AC50" s="17">
        <f t="shared" si="16"/>
        <v>0.99982992474169818</v>
      </c>
      <c r="AD50" s="18">
        <f t="shared" si="17"/>
        <v>8860944.517971931</v>
      </c>
      <c r="AE50" s="18">
        <f t="shared" si="18"/>
        <v>6000</v>
      </c>
      <c r="AF50" s="17">
        <f t="shared" si="19"/>
        <v>0.99251976572443334</v>
      </c>
      <c r="AG50" s="20">
        <f t="shared" si="20"/>
        <v>71.128190986148113</v>
      </c>
      <c r="AI50" s="2">
        <v>9000</v>
      </c>
      <c r="AJ50" s="2">
        <v>0</v>
      </c>
      <c r="AK50" s="2">
        <v>0</v>
      </c>
      <c r="AL50" s="2">
        <f t="shared" si="21"/>
        <v>70545</v>
      </c>
      <c r="AM50" s="2">
        <f t="shared" si="22"/>
        <v>8752944.517971931</v>
      </c>
      <c r="AN50" s="17">
        <f t="shared" si="23"/>
        <v>0.99982992474169818</v>
      </c>
      <c r="AO50" s="18">
        <f t="shared" si="24"/>
        <v>8860944.517971931</v>
      </c>
      <c r="AP50" s="18">
        <f t="shared" si="25"/>
        <v>6000</v>
      </c>
      <c r="AQ50" s="17">
        <f t="shared" si="26"/>
        <v>0.99251976572443334</v>
      </c>
      <c r="AR50" s="20">
        <f t="shared" si="27"/>
        <v>71.128190986148113</v>
      </c>
      <c r="AT50" s="2">
        <v>9000</v>
      </c>
      <c r="AU50" s="2">
        <v>0</v>
      </c>
      <c r="AV50" s="2">
        <v>0</v>
      </c>
      <c r="AW50" s="2">
        <f t="shared" si="28"/>
        <v>70324</v>
      </c>
      <c r="AX50" s="2">
        <f t="shared" si="29"/>
        <v>8716799.6189781092</v>
      </c>
      <c r="AY50" s="17">
        <f t="shared" si="30"/>
        <v>0.99982939035486806</v>
      </c>
      <c r="AZ50" s="18">
        <f t="shared" si="31"/>
        <v>8824799.6189781092</v>
      </c>
      <c r="BA50" s="18">
        <f t="shared" si="32"/>
        <v>6000</v>
      </c>
      <c r="BB50" s="17">
        <f t="shared" si="33"/>
        <v>0.99248256047399463</v>
      </c>
      <c r="BC50" s="20">
        <f t="shared" si="34"/>
        <v>71.193149701708649</v>
      </c>
      <c r="BE50" s="2">
        <v>9000</v>
      </c>
      <c r="BF50" s="2">
        <v>0</v>
      </c>
      <c r="BG50" s="2">
        <v>0</v>
      </c>
      <c r="BH50" s="2">
        <f t="shared" si="35"/>
        <v>70307</v>
      </c>
      <c r="BI50" s="2">
        <f t="shared" si="36"/>
        <v>8718838.880149927</v>
      </c>
      <c r="BJ50" s="17">
        <f t="shared" si="37"/>
        <v>0.99982934910906018</v>
      </c>
      <c r="BK50" s="18">
        <f t="shared" si="38"/>
        <v>8826838.880149927</v>
      </c>
      <c r="BL50" s="18">
        <f t="shared" si="39"/>
        <v>6000</v>
      </c>
      <c r="BM50" s="17">
        <f t="shared" si="40"/>
        <v>0.99249435690824162</v>
      </c>
      <c r="BN50" s="20">
        <f t="shared" si="41"/>
        <v>71.160344567228222</v>
      </c>
      <c r="BP50" s="2">
        <v>9000</v>
      </c>
      <c r="BQ50" s="2">
        <v>0</v>
      </c>
      <c r="BR50" s="2">
        <v>0</v>
      </c>
      <c r="BS50" s="2">
        <f t="shared" si="42"/>
        <v>70093</v>
      </c>
      <c r="BT50" s="2">
        <f t="shared" si="43"/>
        <v>8696790.0805732179</v>
      </c>
      <c r="BU50" s="17">
        <f t="shared" si="44"/>
        <v>0.99982882818629204</v>
      </c>
      <c r="BV50" s="18">
        <f t="shared" si="45"/>
        <v>8804790.0805732179</v>
      </c>
      <c r="BW50" s="18">
        <f t="shared" si="46"/>
        <v>6000</v>
      </c>
      <c r="BX50" s="17">
        <f t="shared" si="47"/>
        <v>0.99251465818166285</v>
      </c>
      <c r="BY50" s="20">
        <f t="shared" si="48"/>
        <v>71.122895069141762</v>
      </c>
      <c r="CA50" s="2">
        <v>9000</v>
      </c>
      <c r="CB50" s="2">
        <v>0</v>
      </c>
      <c r="CC50" s="2">
        <v>0</v>
      </c>
      <c r="CD50" s="2">
        <f t="shared" si="49"/>
        <v>70424</v>
      </c>
      <c r="CE50" s="2">
        <f t="shared" si="50"/>
        <v>8662093.4651474413</v>
      </c>
      <c r="CF50" s="17">
        <f t="shared" si="51"/>
        <v>0.99982963257425184</v>
      </c>
      <c r="CG50" s="18">
        <f t="shared" si="52"/>
        <v>8770093.4651474413</v>
      </c>
      <c r="CH50" s="18">
        <f t="shared" si="53"/>
        <v>6000</v>
      </c>
      <c r="CI50" s="17">
        <f t="shared" si="54"/>
        <v>0.9926130304987496</v>
      </c>
      <c r="CJ50" s="20">
        <f t="shared" si="55"/>
        <v>71.748519584940439</v>
      </c>
      <c r="CL50" s="2">
        <v>9000</v>
      </c>
      <c r="CM50" s="2">
        <v>0</v>
      </c>
      <c r="CN50" s="2">
        <v>0</v>
      </c>
      <c r="CO50" s="2">
        <f t="shared" si="56"/>
        <v>70293</v>
      </c>
      <c r="CP50" s="2">
        <f t="shared" si="57"/>
        <v>8662342.4923860095</v>
      </c>
      <c r="CQ50" s="17">
        <f t="shared" si="58"/>
        <v>0.99982931512694684</v>
      </c>
      <c r="CR50" s="18">
        <f t="shared" si="59"/>
        <v>8770342.4923860095</v>
      </c>
      <c r="CS50" s="18">
        <f t="shared" si="60"/>
        <v>6000</v>
      </c>
      <c r="CT50" s="17">
        <f t="shared" si="61"/>
        <v>0.99245273047213423</v>
      </c>
      <c r="CU50" s="20">
        <f t="shared" si="62"/>
        <v>71.601480043426292</v>
      </c>
      <c r="CW50" s="2">
        <v>9000</v>
      </c>
      <c r="CX50" s="2">
        <v>0</v>
      </c>
      <c r="CY50" s="2">
        <v>0</v>
      </c>
      <c r="CZ50" s="2">
        <f t="shared" si="63"/>
        <v>69784</v>
      </c>
      <c r="DA50" s="2">
        <f t="shared" si="64"/>
        <v>8659405.7561457828</v>
      </c>
      <c r="DB50" s="17">
        <f t="shared" si="65"/>
        <v>0.99982807037652588</v>
      </c>
      <c r="DC50" s="18">
        <f t="shared" si="66"/>
        <v>8767405.7561457828</v>
      </c>
      <c r="DD50" s="18">
        <f t="shared" si="67"/>
        <v>6000</v>
      </c>
      <c r="DE50" s="17">
        <f t="shared" si="68"/>
        <v>0.9924767648300924</v>
      </c>
      <c r="DF50" s="20">
        <f t="shared" si="69"/>
        <v>71.108625726111967</v>
      </c>
      <c r="DH50" s="2">
        <v>9000</v>
      </c>
      <c r="DI50" s="2">
        <v>0</v>
      </c>
      <c r="DJ50" s="2">
        <v>0</v>
      </c>
      <c r="DK50" s="2">
        <f t="shared" si="70"/>
        <v>69784</v>
      </c>
      <c r="DL50" s="2">
        <f t="shared" si="71"/>
        <v>8647019.7343240436</v>
      </c>
      <c r="DM50" s="17">
        <f t="shared" si="72"/>
        <v>0.99982807037652588</v>
      </c>
      <c r="DN50" s="18">
        <f t="shared" si="73"/>
        <v>8755019.7343240436</v>
      </c>
      <c r="DO50" s="18">
        <f t="shared" si="74"/>
        <v>6000</v>
      </c>
      <c r="DP50" s="17">
        <f t="shared" si="75"/>
        <v>0.99246259901779221</v>
      </c>
      <c r="DQ50" s="20">
        <f t="shared" si="76"/>
        <v>71.2082091151958</v>
      </c>
      <c r="DS50" s="2">
        <v>9000</v>
      </c>
      <c r="DT50" s="2">
        <v>0</v>
      </c>
      <c r="DU50" s="2">
        <v>0</v>
      </c>
      <c r="DV50" s="2">
        <f t="shared" si="77"/>
        <v>69782</v>
      </c>
      <c r="DW50" s="2">
        <f t="shared" si="78"/>
        <v>8633390.9906627107</v>
      </c>
      <c r="DX50" s="17">
        <f t="shared" si="79"/>
        <v>0.99982806544975211</v>
      </c>
      <c r="DY50" s="18">
        <f t="shared" si="80"/>
        <v>8741390.9906627107</v>
      </c>
      <c r="DZ50" s="18">
        <f t="shared" si="81"/>
        <v>6000</v>
      </c>
      <c r="EA50" s="17">
        <f t="shared" si="82"/>
        <v>0.99239001018260709</v>
      </c>
      <c r="EB50" s="20">
        <f t="shared" si="83"/>
        <v>71.311970371995073</v>
      </c>
      <c r="ED50" s="2">
        <v>9000</v>
      </c>
      <c r="EE50" s="2">
        <v>0</v>
      </c>
      <c r="EF50" s="2">
        <v>0</v>
      </c>
      <c r="EG50" s="2">
        <f t="shared" si="84"/>
        <v>69399</v>
      </c>
      <c r="EH50" s="2">
        <f t="shared" si="85"/>
        <v>8603999.2275247183</v>
      </c>
      <c r="EI50" s="17">
        <f t="shared" si="86"/>
        <v>0.99982711673942171</v>
      </c>
      <c r="EJ50" s="18">
        <f t="shared" si="87"/>
        <v>8711999.2275247183</v>
      </c>
      <c r="EK50" s="18">
        <f t="shared" si="88"/>
        <v>6000</v>
      </c>
      <c r="EL50" s="17">
        <f t="shared" si="89"/>
        <v>0.99239146287248392</v>
      </c>
      <c r="EM50" s="20">
        <f t="shared" si="90"/>
        <v>71.160010265648168</v>
      </c>
    </row>
    <row r="51" spans="1:143">
      <c r="A51" s="36">
        <v>44</v>
      </c>
      <c r="B51" s="16">
        <f t="shared" si="1"/>
        <v>9500</v>
      </c>
      <c r="C51" s="2">
        <f t="shared" si="2"/>
        <v>24</v>
      </c>
      <c r="D51" s="2">
        <f t="shared" si="2"/>
        <v>223529.77583561465</v>
      </c>
      <c r="E51" s="2">
        <f t="shared" si="93"/>
        <v>841842</v>
      </c>
      <c r="F51" s="2">
        <f t="shared" si="93"/>
        <v>104481162.54637791</v>
      </c>
      <c r="G51" s="17">
        <f t="shared" si="4"/>
        <v>0.9998574757530625</v>
      </c>
      <c r="H51" s="18">
        <f t="shared" si="0"/>
        <v>105621162.54637791</v>
      </c>
      <c r="I51" s="18">
        <f t="shared" si="5"/>
        <v>67529.775835618377</v>
      </c>
      <c r="J51" s="17">
        <f t="shared" si="91"/>
        <v>0.99312003075928268</v>
      </c>
      <c r="K51" s="20">
        <f t="shared" si="6"/>
        <v>75.208494379375779</v>
      </c>
      <c r="M51" s="2">
        <v>9500</v>
      </c>
      <c r="N51" s="2">
        <v>2</v>
      </c>
      <c r="O51" s="2">
        <v>18649.863023213547</v>
      </c>
      <c r="P51" s="2">
        <f t="shared" si="7"/>
        <v>70540</v>
      </c>
      <c r="Q51" s="2">
        <f t="shared" si="8"/>
        <v>8769713.3517296799</v>
      </c>
      <c r="R51" s="17">
        <f t="shared" si="9"/>
        <v>0.99985825655563432</v>
      </c>
      <c r="S51" s="18">
        <f t="shared" si="10"/>
        <v>8864713.3517296799</v>
      </c>
      <c r="T51" s="18">
        <f t="shared" si="11"/>
        <v>5649.8630232140422</v>
      </c>
      <c r="U51" s="17">
        <f t="shared" si="12"/>
        <v>0.99313414048823223</v>
      </c>
      <c r="V51" s="20">
        <f t="shared" si="13"/>
        <v>75.086841829899583</v>
      </c>
      <c r="X51" s="2">
        <v>9500</v>
      </c>
      <c r="Y51" s="2">
        <v>2</v>
      </c>
      <c r="Z51" s="2">
        <v>18633.548490315501</v>
      </c>
      <c r="AA51" s="2">
        <f t="shared" si="14"/>
        <v>70547</v>
      </c>
      <c r="AB51" s="2">
        <f t="shared" si="15"/>
        <v>8771578.0664622467</v>
      </c>
      <c r="AC51" s="17">
        <f t="shared" si="16"/>
        <v>0.99985827061808186</v>
      </c>
      <c r="AD51" s="18">
        <f t="shared" si="17"/>
        <v>8866578.0664622467</v>
      </c>
      <c r="AE51" s="18">
        <f t="shared" si="18"/>
        <v>5633.5484903156757</v>
      </c>
      <c r="AF51" s="17">
        <f t="shared" si="19"/>
        <v>0.9931507829051035</v>
      </c>
      <c r="AG51" s="20">
        <f t="shared" si="20"/>
        <v>75.079757152045232</v>
      </c>
      <c r="AI51" s="2">
        <v>9500</v>
      </c>
      <c r="AJ51" s="2">
        <v>2</v>
      </c>
      <c r="AK51" s="2">
        <v>18633.548490315501</v>
      </c>
      <c r="AL51" s="2">
        <f t="shared" si="21"/>
        <v>70547</v>
      </c>
      <c r="AM51" s="2">
        <f t="shared" si="22"/>
        <v>8771578.0664622467</v>
      </c>
      <c r="AN51" s="17">
        <f t="shared" si="23"/>
        <v>0.99985827061808186</v>
      </c>
      <c r="AO51" s="18">
        <f t="shared" si="24"/>
        <v>8866578.0664622467</v>
      </c>
      <c r="AP51" s="18">
        <f t="shared" si="25"/>
        <v>5633.5484903156757</v>
      </c>
      <c r="AQ51" s="17">
        <f t="shared" si="26"/>
        <v>0.9931507829051035</v>
      </c>
      <c r="AR51" s="20">
        <f t="shared" si="27"/>
        <v>75.079757152045232</v>
      </c>
      <c r="AT51" s="2">
        <v>9500</v>
      </c>
      <c r="AU51" s="2">
        <v>2</v>
      </c>
      <c r="AV51" s="2">
        <v>18657.374466577414</v>
      </c>
      <c r="AW51" s="2">
        <f t="shared" si="28"/>
        <v>70326</v>
      </c>
      <c r="AX51" s="2">
        <f t="shared" si="29"/>
        <v>8735456.9934446868</v>
      </c>
      <c r="AY51" s="17">
        <f t="shared" si="30"/>
        <v>0.99985782529572342</v>
      </c>
      <c r="AZ51" s="18">
        <f t="shared" si="31"/>
        <v>8830456.9934446868</v>
      </c>
      <c r="BA51" s="18">
        <f t="shared" si="32"/>
        <v>5657.3744665775448</v>
      </c>
      <c r="BB51" s="17">
        <f t="shared" si="33"/>
        <v>0.99311881803661106</v>
      </c>
      <c r="BC51" s="20">
        <f t="shared" si="34"/>
        <v>75.148324685136913</v>
      </c>
      <c r="BE51" s="2">
        <v>9500</v>
      </c>
      <c r="BF51" s="2">
        <v>2</v>
      </c>
      <c r="BG51" s="2">
        <v>18647.742725849115</v>
      </c>
      <c r="BH51" s="2">
        <f t="shared" si="35"/>
        <v>70309</v>
      </c>
      <c r="BI51" s="2">
        <f t="shared" si="36"/>
        <v>8737486.6228757761</v>
      </c>
      <c r="BJ51" s="17">
        <f t="shared" si="37"/>
        <v>0.99985779092421678</v>
      </c>
      <c r="BK51" s="18">
        <f t="shared" si="38"/>
        <v>8832486.6228757761</v>
      </c>
      <c r="BL51" s="18">
        <f t="shared" si="39"/>
        <v>5647.7427258491516</v>
      </c>
      <c r="BM51" s="17">
        <f t="shared" si="40"/>
        <v>0.99312939203925321</v>
      </c>
      <c r="BN51" s="20">
        <f t="shared" si="41"/>
        <v>75.113697043185354</v>
      </c>
      <c r="BP51" s="2">
        <v>9500</v>
      </c>
      <c r="BQ51" s="2">
        <v>2</v>
      </c>
      <c r="BR51" s="2">
        <v>18610.586370228299</v>
      </c>
      <c r="BS51" s="2">
        <f t="shared" si="42"/>
        <v>70095</v>
      </c>
      <c r="BT51" s="2">
        <f t="shared" si="43"/>
        <v>8715400.6669434458</v>
      </c>
      <c r="BU51" s="17">
        <f t="shared" si="44"/>
        <v>0.99985735682191001</v>
      </c>
      <c r="BV51" s="18">
        <f t="shared" si="45"/>
        <v>8810400.6669434458</v>
      </c>
      <c r="BW51" s="18">
        <f t="shared" si="46"/>
        <v>5610.5863702278584</v>
      </c>
      <c r="BX51" s="17">
        <f t="shared" si="47"/>
        <v>0.99314710815065543</v>
      </c>
      <c r="BY51" s="20">
        <f t="shared" si="48"/>
        <v>75.074167017427413</v>
      </c>
      <c r="CA51" s="2">
        <v>9500</v>
      </c>
      <c r="CB51" s="2">
        <v>2</v>
      </c>
      <c r="CC51" s="2">
        <v>18489.21642668487</v>
      </c>
      <c r="CD51" s="2">
        <f t="shared" si="49"/>
        <v>70426</v>
      </c>
      <c r="CE51" s="2">
        <f t="shared" si="50"/>
        <v>8680582.6815741267</v>
      </c>
      <c r="CF51" s="17">
        <f t="shared" si="51"/>
        <v>0.99985802714520988</v>
      </c>
      <c r="CG51" s="18">
        <f t="shared" si="52"/>
        <v>8775582.6815741267</v>
      </c>
      <c r="CH51" s="18">
        <f t="shared" si="53"/>
        <v>5489.2164266854525</v>
      </c>
      <c r="CI51" s="17">
        <f t="shared" si="54"/>
        <v>0.99323430868398321</v>
      </c>
      <c r="CJ51" s="20">
        <f t="shared" si="55"/>
        <v>75.734548450770461</v>
      </c>
      <c r="CL51" s="2">
        <v>9500</v>
      </c>
      <c r="CM51" s="2">
        <v>2</v>
      </c>
      <c r="CN51" s="2">
        <v>18641.701652272575</v>
      </c>
      <c r="CO51" s="2">
        <f t="shared" si="56"/>
        <v>70295</v>
      </c>
      <c r="CP51" s="2">
        <f t="shared" si="57"/>
        <v>8680984.1940382812</v>
      </c>
      <c r="CQ51" s="17">
        <f t="shared" si="58"/>
        <v>0.99985776260578907</v>
      </c>
      <c r="CR51" s="18">
        <f t="shared" si="59"/>
        <v>8775984.1940382812</v>
      </c>
      <c r="CS51" s="18">
        <f t="shared" si="60"/>
        <v>5641.7016522716731</v>
      </c>
      <c r="CT51" s="17">
        <f t="shared" si="61"/>
        <v>0.99309114592901826</v>
      </c>
      <c r="CU51" s="20">
        <f t="shared" si="62"/>
        <v>75.579340045838876</v>
      </c>
      <c r="CW51" s="2">
        <v>9500</v>
      </c>
      <c r="CX51" s="2">
        <v>2</v>
      </c>
      <c r="CY51" s="2">
        <v>18616.490022156609</v>
      </c>
      <c r="CZ51" s="2">
        <f t="shared" si="63"/>
        <v>69786</v>
      </c>
      <c r="DA51" s="2">
        <f t="shared" si="64"/>
        <v>8678022.2461679392</v>
      </c>
      <c r="DB51" s="17">
        <f t="shared" si="65"/>
        <v>0.99985672531377157</v>
      </c>
      <c r="DC51" s="18">
        <f t="shared" si="66"/>
        <v>8773022.2461679392</v>
      </c>
      <c r="DD51" s="18">
        <f t="shared" si="67"/>
        <v>5616.4900221563876</v>
      </c>
      <c r="DE51" s="17">
        <f t="shared" si="68"/>
        <v>0.99311255562179646</v>
      </c>
      <c r="DF51" s="20">
        <f t="shared" si="69"/>
        <v>75.059104933118192</v>
      </c>
      <c r="DH51" s="2">
        <v>9500</v>
      </c>
      <c r="DI51" s="2">
        <v>2</v>
      </c>
      <c r="DJ51" s="2">
        <v>18619.907060495665</v>
      </c>
      <c r="DK51" s="2">
        <f t="shared" si="70"/>
        <v>69786</v>
      </c>
      <c r="DL51" s="2">
        <f t="shared" si="71"/>
        <v>8665639.6413845401</v>
      </c>
      <c r="DM51" s="17">
        <f t="shared" si="72"/>
        <v>0.99985672531377157</v>
      </c>
      <c r="DN51" s="18">
        <f t="shared" si="73"/>
        <v>8760639.6413845401</v>
      </c>
      <c r="DO51" s="18">
        <f t="shared" si="74"/>
        <v>5619.9070604965091</v>
      </c>
      <c r="DP51" s="17">
        <f t="shared" si="75"/>
        <v>0.99309966754953205</v>
      </c>
      <c r="DQ51" s="20">
        <f t="shared" si="76"/>
        <v>75.164220732706681</v>
      </c>
      <c r="DS51" s="2">
        <v>9500</v>
      </c>
      <c r="DT51" s="2">
        <v>2</v>
      </c>
      <c r="DU51" s="2">
        <v>18677.609643364642</v>
      </c>
      <c r="DV51" s="2">
        <f t="shared" si="77"/>
        <v>69784</v>
      </c>
      <c r="DW51" s="2">
        <f t="shared" si="78"/>
        <v>8652068.6003060751</v>
      </c>
      <c r="DX51" s="17">
        <f t="shared" si="79"/>
        <v>0.99985672120812674</v>
      </c>
      <c r="DY51" s="18">
        <f t="shared" si="80"/>
        <v>8747068.6003060751</v>
      </c>
      <c r="DZ51" s="18">
        <f t="shared" si="81"/>
        <v>5677.6096433643252</v>
      </c>
      <c r="EA51" s="17">
        <f t="shared" si="82"/>
        <v>0.99303457614445567</v>
      </c>
      <c r="EB51" s="20">
        <f t="shared" si="83"/>
        <v>75.273746503772585</v>
      </c>
      <c r="ED51" s="2">
        <v>9500</v>
      </c>
      <c r="EE51" s="2">
        <v>2</v>
      </c>
      <c r="EF51" s="2">
        <v>18652.187464140905</v>
      </c>
      <c r="EG51" s="2">
        <f t="shared" si="84"/>
        <v>69401</v>
      </c>
      <c r="EH51" s="2">
        <f t="shared" si="85"/>
        <v>8622651.4149888586</v>
      </c>
      <c r="EI51" s="17">
        <f t="shared" si="86"/>
        <v>0.99985593061618472</v>
      </c>
      <c r="EJ51" s="18">
        <f t="shared" si="87"/>
        <v>8717651.4149888586</v>
      </c>
      <c r="EK51" s="18">
        <f t="shared" si="88"/>
        <v>5652.1874641403556</v>
      </c>
      <c r="EL51" s="17">
        <f t="shared" si="89"/>
        <v>0.99303530849729138</v>
      </c>
      <c r="EM51" s="20">
        <f t="shared" si="90"/>
        <v>75.113344169295289</v>
      </c>
    </row>
    <row r="52" spans="1:143">
      <c r="A52" s="36">
        <v>45</v>
      </c>
      <c r="B52" s="16">
        <f t="shared" si="1"/>
        <v>10000</v>
      </c>
      <c r="C52" s="2">
        <f t="shared" si="2"/>
        <v>9</v>
      </c>
      <c r="D52" s="2">
        <f t="shared" si="2"/>
        <v>88909.627591021243</v>
      </c>
      <c r="E52" s="2">
        <f t="shared" si="93"/>
        <v>841851</v>
      </c>
      <c r="F52" s="2">
        <f t="shared" si="93"/>
        <v>104570072.17396893</v>
      </c>
      <c r="G52" s="17">
        <f t="shared" si="4"/>
        <v>0.99986816507158283</v>
      </c>
      <c r="H52" s="18">
        <f t="shared" si="0"/>
        <v>105680072.17396893</v>
      </c>
      <c r="I52" s="18">
        <f t="shared" si="5"/>
        <v>58909.627591013908</v>
      </c>
      <c r="J52" s="17">
        <f t="shared" si="91"/>
        <v>0.99367393804220538</v>
      </c>
      <c r="K52" s="20">
        <f t="shared" si="6"/>
        <v>79.166836188816603</v>
      </c>
      <c r="M52" s="2">
        <v>10000</v>
      </c>
      <c r="N52" s="2">
        <v>0</v>
      </c>
      <c r="O52" s="2">
        <v>0</v>
      </c>
      <c r="P52" s="2">
        <f t="shared" si="7"/>
        <v>70540</v>
      </c>
      <c r="Q52" s="2">
        <f t="shared" si="8"/>
        <v>8769713.3517296799</v>
      </c>
      <c r="R52" s="17">
        <f t="shared" si="9"/>
        <v>0.99985825655563432</v>
      </c>
      <c r="S52" s="18">
        <f t="shared" si="10"/>
        <v>8869713.3517296799</v>
      </c>
      <c r="T52" s="18">
        <f t="shared" si="11"/>
        <v>5000</v>
      </c>
      <c r="U52" s="17">
        <f t="shared" si="12"/>
        <v>0.99369430194020658</v>
      </c>
      <c r="V52" s="20">
        <f t="shared" si="13"/>
        <v>79.038780873578503</v>
      </c>
      <c r="X52" s="2">
        <v>10000</v>
      </c>
      <c r="Y52" s="2">
        <v>0</v>
      </c>
      <c r="Z52" s="2">
        <v>0</v>
      </c>
      <c r="AA52" s="2">
        <f t="shared" si="14"/>
        <v>70547</v>
      </c>
      <c r="AB52" s="2">
        <f t="shared" si="15"/>
        <v>8771578.0664622467</v>
      </c>
      <c r="AC52" s="17">
        <f t="shared" si="16"/>
        <v>0.99985827061808186</v>
      </c>
      <c r="AD52" s="18">
        <f t="shared" si="17"/>
        <v>8871578.0664622467</v>
      </c>
      <c r="AE52" s="18">
        <f t="shared" si="18"/>
        <v>5000</v>
      </c>
      <c r="AF52" s="17">
        <f t="shared" si="19"/>
        <v>0.99371083593540488</v>
      </c>
      <c r="AG52" s="20">
        <f t="shared" si="20"/>
        <v>79.031323317942352</v>
      </c>
      <c r="AI52" s="2">
        <v>10000</v>
      </c>
      <c r="AJ52" s="2">
        <v>0</v>
      </c>
      <c r="AK52" s="2">
        <v>0</v>
      </c>
      <c r="AL52" s="2">
        <f t="shared" si="21"/>
        <v>70547</v>
      </c>
      <c r="AM52" s="2">
        <f t="shared" si="22"/>
        <v>8771578.0664622467</v>
      </c>
      <c r="AN52" s="17">
        <f t="shared" si="23"/>
        <v>0.99985827061808186</v>
      </c>
      <c r="AO52" s="18">
        <f t="shared" si="24"/>
        <v>8871578.0664622467</v>
      </c>
      <c r="AP52" s="18">
        <f t="shared" si="25"/>
        <v>5000</v>
      </c>
      <c r="AQ52" s="17">
        <f t="shared" si="26"/>
        <v>0.99371083593540488</v>
      </c>
      <c r="AR52" s="20">
        <f t="shared" si="27"/>
        <v>79.031323317942352</v>
      </c>
      <c r="AT52" s="2">
        <v>10000</v>
      </c>
      <c r="AU52" s="2">
        <v>1</v>
      </c>
      <c r="AV52" s="2">
        <v>9896.7385484088154</v>
      </c>
      <c r="AW52" s="2">
        <f t="shared" si="28"/>
        <v>70327</v>
      </c>
      <c r="AX52" s="2">
        <f t="shared" si="29"/>
        <v>8745353.7319930959</v>
      </c>
      <c r="AY52" s="17">
        <f t="shared" si="30"/>
        <v>0.99987204276615105</v>
      </c>
      <c r="AZ52" s="18">
        <f t="shared" si="31"/>
        <v>8835353.7319930959</v>
      </c>
      <c r="BA52" s="18">
        <f t="shared" si="32"/>
        <v>4896.7385484091938</v>
      </c>
      <c r="BB52" s="17">
        <f t="shared" si="33"/>
        <v>0.99366953055387275</v>
      </c>
      <c r="BC52" s="20">
        <f t="shared" si="34"/>
        <v>79.103499668565163</v>
      </c>
      <c r="BE52" s="2">
        <v>10000</v>
      </c>
      <c r="BF52" s="2">
        <v>1</v>
      </c>
      <c r="BG52" s="2">
        <v>9891.6294254759614</v>
      </c>
      <c r="BH52" s="2">
        <f t="shared" si="35"/>
        <v>70310</v>
      </c>
      <c r="BI52" s="2">
        <f t="shared" si="36"/>
        <v>8747378.2523012515</v>
      </c>
      <c r="BJ52" s="17">
        <f t="shared" si="37"/>
        <v>0.99987201183179508</v>
      </c>
      <c r="BK52" s="18">
        <f t="shared" si="38"/>
        <v>8837378.2523012515</v>
      </c>
      <c r="BL52" s="18">
        <f t="shared" si="39"/>
        <v>4891.6294254753739</v>
      </c>
      <c r="BM52" s="17">
        <f t="shared" si="40"/>
        <v>0.99367940939731203</v>
      </c>
      <c r="BN52" s="20">
        <f t="shared" si="41"/>
        <v>79.067049519142472</v>
      </c>
      <c r="BP52" s="2">
        <v>10000</v>
      </c>
      <c r="BQ52" s="2">
        <v>1</v>
      </c>
      <c r="BR52" s="2">
        <v>9871.9199675535892</v>
      </c>
      <c r="BS52" s="2">
        <f t="shared" si="42"/>
        <v>70096</v>
      </c>
      <c r="BT52" s="2">
        <f t="shared" si="43"/>
        <v>8725272.5869110003</v>
      </c>
      <c r="BU52" s="17">
        <f t="shared" si="44"/>
        <v>0.99987162113971895</v>
      </c>
      <c r="BV52" s="18">
        <f t="shared" si="45"/>
        <v>8815272.5869110003</v>
      </c>
      <c r="BW52" s="18">
        <f t="shared" si="46"/>
        <v>4871.9199675545096</v>
      </c>
      <c r="BX52" s="17">
        <f t="shared" si="47"/>
        <v>0.99369629239434965</v>
      </c>
      <c r="BY52" s="20">
        <f t="shared" si="48"/>
        <v>79.025438965713079</v>
      </c>
      <c r="CA52" s="2">
        <v>10000</v>
      </c>
      <c r="CB52" s="2">
        <v>1</v>
      </c>
      <c r="CC52" s="2">
        <v>9807.5397086357989</v>
      </c>
      <c r="CD52" s="2">
        <f t="shared" si="49"/>
        <v>70427</v>
      </c>
      <c r="CE52" s="2">
        <f t="shared" si="50"/>
        <v>8690390.2212827634</v>
      </c>
      <c r="CF52" s="17">
        <f t="shared" si="51"/>
        <v>0.99987222443068891</v>
      </c>
      <c r="CG52" s="18">
        <f t="shared" si="52"/>
        <v>8780390.2212827634</v>
      </c>
      <c r="CH52" s="18">
        <f t="shared" si="53"/>
        <v>4807.5397086367011</v>
      </c>
      <c r="CI52" s="17">
        <f t="shared" si="54"/>
        <v>0.99377843362157903</v>
      </c>
      <c r="CJ52" s="20">
        <f t="shared" si="55"/>
        <v>79.720577316600483</v>
      </c>
      <c r="CL52" s="2">
        <v>10000</v>
      </c>
      <c r="CM52" s="2">
        <v>1</v>
      </c>
      <c r="CN52" s="2">
        <v>9888.4249592824035</v>
      </c>
      <c r="CO52" s="2">
        <f t="shared" si="56"/>
        <v>70296</v>
      </c>
      <c r="CP52" s="2">
        <f t="shared" si="57"/>
        <v>8690872.6189975645</v>
      </c>
      <c r="CQ52" s="17">
        <f t="shared" si="58"/>
        <v>0.99987198634521013</v>
      </c>
      <c r="CR52" s="18">
        <f t="shared" si="59"/>
        <v>8780872.6189975645</v>
      </c>
      <c r="CS52" s="18">
        <f t="shared" si="60"/>
        <v>4888.4249592833221</v>
      </c>
      <c r="CT52" s="17">
        <f t="shared" si="61"/>
        <v>0.99364432052884266</v>
      </c>
      <c r="CU52" s="20">
        <f t="shared" si="62"/>
        <v>79.557200048251445</v>
      </c>
      <c r="CW52" s="2">
        <v>10000</v>
      </c>
      <c r="CX52" s="2">
        <v>1</v>
      </c>
      <c r="CY52" s="2">
        <v>9875.0515389180382</v>
      </c>
      <c r="CZ52" s="2">
        <f t="shared" si="63"/>
        <v>69787</v>
      </c>
      <c r="DA52" s="2">
        <f t="shared" si="64"/>
        <v>8687897.2977068573</v>
      </c>
      <c r="DB52" s="17">
        <f t="shared" si="65"/>
        <v>0.99987105278239441</v>
      </c>
      <c r="DC52" s="18">
        <f t="shared" si="66"/>
        <v>8777897.2977068573</v>
      </c>
      <c r="DD52" s="18">
        <f t="shared" si="67"/>
        <v>4875.0515389181674</v>
      </c>
      <c r="DE52" s="17">
        <f t="shared" si="68"/>
        <v>0.99366441503315472</v>
      </c>
      <c r="DF52" s="20">
        <f t="shared" si="69"/>
        <v>79.009584140124417</v>
      </c>
      <c r="DH52" s="2">
        <v>10000</v>
      </c>
      <c r="DI52" s="2">
        <v>1</v>
      </c>
      <c r="DJ52" s="2">
        <v>9876.8640948653974</v>
      </c>
      <c r="DK52" s="2">
        <f t="shared" si="70"/>
        <v>69787</v>
      </c>
      <c r="DL52" s="2">
        <f t="shared" si="71"/>
        <v>8675516.5054794047</v>
      </c>
      <c r="DM52" s="17">
        <f t="shared" si="72"/>
        <v>0.99987105278239441</v>
      </c>
      <c r="DN52" s="18">
        <f t="shared" si="73"/>
        <v>8765516.5054794047</v>
      </c>
      <c r="DO52" s="18">
        <f t="shared" si="74"/>
        <v>4876.8640948645771</v>
      </c>
      <c r="DP52" s="17">
        <f t="shared" si="75"/>
        <v>0.9936525052770897</v>
      </c>
      <c r="DQ52" s="20">
        <f t="shared" si="76"/>
        <v>79.120232350217549</v>
      </c>
      <c r="DS52" s="2">
        <v>10000</v>
      </c>
      <c r="DT52" s="2">
        <v>1</v>
      </c>
      <c r="DU52" s="2">
        <v>9907.4722266389836</v>
      </c>
      <c r="DV52" s="2">
        <f t="shared" si="77"/>
        <v>69785</v>
      </c>
      <c r="DW52" s="2">
        <f t="shared" si="78"/>
        <v>8661976.0725327134</v>
      </c>
      <c r="DX52" s="17">
        <f t="shared" si="79"/>
        <v>0.99987104908731406</v>
      </c>
      <c r="DY52" s="18">
        <f t="shared" si="80"/>
        <v>8751976.0725327134</v>
      </c>
      <c r="DZ52" s="18">
        <f t="shared" si="81"/>
        <v>4907.4722266383469</v>
      </c>
      <c r="EA52" s="17">
        <f t="shared" si="82"/>
        <v>0.99359171017703318</v>
      </c>
      <c r="EB52" s="20">
        <f t="shared" si="83"/>
        <v>79.235522635550083</v>
      </c>
      <c r="ED52" s="2">
        <v>10000</v>
      </c>
      <c r="EE52" s="2">
        <v>1</v>
      </c>
      <c r="EF52" s="2">
        <v>9893.9871212422531</v>
      </c>
      <c r="EG52" s="2">
        <f t="shared" si="84"/>
        <v>69402</v>
      </c>
      <c r="EH52" s="2">
        <f t="shared" si="85"/>
        <v>8632545.4021101017</v>
      </c>
      <c r="EI52" s="17">
        <f t="shared" si="86"/>
        <v>0.99987033755456622</v>
      </c>
      <c r="EJ52" s="18">
        <f t="shared" si="87"/>
        <v>8722545.4021101017</v>
      </c>
      <c r="EK52" s="18">
        <f t="shared" si="88"/>
        <v>4893.9871212430298</v>
      </c>
      <c r="EL52" s="17">
        <f t="shared" si="89"/>
        <v>0.99359278685692953</v>
      </c>
      <c r="EM52" s="20">
        <f t="shared" si="90"/>
        <v>79.066678072942409</v>
      </c>
    </row>
    <row r="53" spans="1:143">
      <c r="A53" s="36">
        <v>46</v>
      </c>
      <c r="B53" s="16">
        <f t="shared" si="1"/>
        <v>10500</v>
      </c>
      <c r="C53" s="2">
        <f t="shared" si="2"/>
        <v>15</v>
      </c>
      <c r="D53" s="2">
        <f t="shared" si="2"/>
        <v>154827.10789446055</v>
      </c>
      <c r="E53" s="2">
        <f t="shared" si="93"/>
        <v>841866</v>
      </c>
      <c r="F53" s="2">
        <f t="shared" si="93"/>
        <v>104724899.28186339</v>
      </c>
      <c r="G53" s="17">
        <f t="shared" si="4"/>
        <v>0.99988598060245004</v>
      </c>
      <c r="H53" s="18">
        <f t="shared" si="0"/>
        <v>105732899.28186339</v>
      </c>
      <c r="I53" s="18">
        <f t="shared" si="5"/>
        <v>52827.107894465327</v>
      </c>
      <c r="J53" s="17">
        <f t="shared" si="91"/>
        <v>0.99417065345180944</v>
      </c>
      <c r="K53" s="20">
        <f t="shared" si="6"/>
        <v>83.125177998257428</v>
      </c>
      <c r="M53" s="2">
        <v>10500</v>
      </c>
      <c r="N53" s="2">
        <v>2</v>
      </c>
      <c r="O53" s="2">
        <v>20457.665775652</v>
      </c>
      <c r="P53" s="2">
        <f t="shared" si="7"/>
        <v>70542</v>
      </c>
      <c r="Q53" s="2">
        <f t="shared" si="8"/>
        <v>8790171.017505331</v>
      </c>
      <c r="R53" s="17">
        <f t="shared" si="9"/>
        <v>0.99988660524450745</v>
      </c>
      <c r="S53" s="18">
        <f t="shared" si="10"/>
        <v>8874171.017505331</v>
      </c>
      <c r="T53" s="18">
        <f t="shared" si="11"/>
        <v>4457.6657756511122</v>
      </c>
      <c r="U53" s="17">
        <f t="shared" si="12"/>
        <v>0.99419370444686761</v>
      </c>
      <c r="V53" s="20">
        <f t="shared" si="13"/>
        <v>82.990719917257437</v>
      </c>
      <c r="X53" s="2">
        <v>10500</v>
      </c>
      <c r="Y53" s="2">
        <v>2</v>
      </c>
      <c r="Z53" s="2">
        <v>20439.76981250746</v>
      </c>
      <c r="AA53" s="2">
        <f t="shared" si="14"/>
        <v>70549</v>
      </c>
      <c r="AB53" s="2">
        <f t="shared" si="15"/>
        <v>8792017.8362747543</v>
      </c>
      <c r="AC53" s="17">
        <f t="shared" si="16"/>
        <v>0.99988661649446542</v>
      </c>
      <c r="AD53" s="18">
        <f t="shared" si="17"/>
        <v>8876017.8362747543</v>
      </c>
      <c r="AE53" s="18">
        <f t="shared" si="18"/>
        <v>4439.7698125075549</v>
      </c>
      <c r="AF53" s="17">
        <f t="shared" si="19"/>
        <v>0.99420813724287194</v>
      </c>
      <c r="AG53" s="20">
        <f t="shared" si="20"/>
        <v>82.982889483839458</v>
      </c>
      <c r="AI53" s="2">
        <v>10500</v>
      </c>
      <c r="AJ53" s="2">
        <v>2</v>
      </c>
      <c r="AK53" s="2">
        <v>20439.76981250746</v>
      </c>
      <c r="AL53" s="2">
        <f t="shared" si="21"/>
        <v>70549</v>
      </c>
      <c r="AM53" s="2">
        <f t="shared" si="22"/>
        <v>8792017.8362747543</v>
      </c>
      <c r="AN53" s="17">
        <f t="shared" si="23"/>
        <v>0.99988661649446542</v>
      </c>
      <c r="AO53" s="18">
        <f t="shared" si="24"/>
        <v>8876017.8362747543</v>
      </c>
      <c r="AP53" s="18">
        <f t="shared" si="25"/>
        <v>4439.7698125075549</v>
      </c>
      <c r="AQ53" s="17">
        <f t="shared" si="26"/>
        <v>0.99420813724287194</v>
      </c>
      <c r="AR53" s="20">
        <f t="shared" si="27"/>
        <v>82.982889483839458</v>
      </c>
      <c r="AT53" s="2">
        <v>10500</v>
      </c>
      <c r="AU53" s="2">
        <v>1</v>
      </c>
      <c r="AV53" s="2">
        <v>10406.579658092587</v>
      </c>
      <c r="AW53" s="2">
        <f t="shared" si="28"/>
        <v>70328</v>
      </c>
      <c r="AX53" s="2">
        <f t="shared" si="29"/>
        <v>8755760.3116511889</v>
      </c>
      <c r="AY53" s="17">
        <f t="shared" si="30"/>
        <v>0.99988626023657867</v>
      </c>
      <c r="AZ53" s="18">
        <f t="shared" si="31"/>
        <v>8839760.3116511889</v>
      </c>
      <c r="BA53" s="18">
        <f t="shared" si="32"/>
        <v>4406.5796580929309</v>
      </c>
      <c r="BB53" s="17">
        <f t="shared" si="33"/>
        <v>0.9941651172698126</v>
      </c>
      <c r="BC53" s="20">
        <f t="shared" si="34"/>
        <v>83.058674651993428</v>
      </c>
      <c r="BE53" s="2">
        <v>10500</v>
      </c>
      <c r="BF53" s="2">
        <v>1</v>
      </c>
      <c r="BG53" s="2">
        <v>10401.207333207611</v>
      </c>
      <c r="BH53" s="2">
        <f t="shared" si="35"/>
        <v>70311</v>
      </c>
      <c r="BI53" s="2">
        <f t="shared" si="36"/>
        <v>8757779.4596344586</v>
      </c>
      <c r="BJ53" s="17">
        <f t="shared" si="37"/>
        <v>0.99988623273937338</v>
      </c>
      <c r="BK53" s="18">
        <f t="shared" si="38"/>
        <v>8841779.4596344586</v>
      </c>
      <c r="BL53" s="18">
        <f t="shared" si="39"/>
        <v>4401.2073332071304</v>
      </c>
      <c r="BM53" s="17">
        <f t="shared" si="40"/>
        <v>0.99417428344011516</v>
      </c>
      <c r="BN53" s="20">
        <f t="shared" si="41"/>
        <v>83.020401995099604</v>
      </c>
      <c r="BP53" s="2">
        <v>10500</v>
      </c>
      <c r="BQ53" s="2">
        <v>1</v>
      </c>
      <c r="BR53" s="2">
        <v>10380.48252140383</v>
      </c>
      <c r="BS53" s="2">
        <f t="shared" si="42"/>
        <v>70097</v>
      </c>
      <c r="BT53" s="2">
        <f t="shared" si="43"/>
        <v>8735653.0694324039</v>
      </c>
      <c r="BU53" s="17">
        <f t="shared" si="44"/>
        <v>0.99988588545752799</v>
      </c>
      <c r="BV53" s="18">
        <f t="shared" si="45"/>
        <v>8819653.0694324039</v>
      </c>
      <c r="BW53" s="18">
        <f t="shared" si="46"/>
        <v>4380.4825214035809</v>
      </c>
      <c r="BX53" s="17">
        <f t="shared" si="47"/>
        <v>0.99419007964794859</v>
      </c>
      <c r="BY53" s="20">
        <f t="shared" si="48"/>
        <v>82.97671091399873</v>
      </c>
      <c r="CA53" s="2">
        <v>10500</v>
      </c>
      <c r="CB53" s="2">
        <v>1</v>
      </c>
      <c r="CC53" s="2">
        <v>10312.785644340796</v>
      </c>
      <c r="CD53" s="2">
        <f t="shared" si="49"/>
        <v>70428</v>
      </c>
      <c r="CE53" s="2">
        <f t="shared" si="50"/>
        <v>8700703.0069271047</v>
      </c>
      <c r="CF53" s="17">
        <f t="shared" si="51"/>
        <v>0.99988642171616782</v>
      </c>
      <c r="CG53" s="18">
        <f t="shared" si="52"/>
        <v>8784703.0069271047</v>
      </c>
      <c r="CH53" s="18">
        <f t="shared" si="53"/>
        <v>4312.7856443412602</v>
      </c>
      <c r="CI53" s="17">
        <f t="shared" si="54"/>
        <v>0.99426656151272785</v>
      </c>
      <c r="CJ53" s="20">
        <f t="shared" si="55"/>
        <v>83.706606182430505</v>
      </c>
      <c r="CL53" s="2">
        <v>10500</v>
      </c>
      <c r="CM53" s="2">
        <v>1</v>
      </c>
      <c r="CN53" s="2">
        <v>10397.837785498352</v>
      </c>
      <c r="CO53" s="2">
        <f t="shared" si="56"/>
        <v>70297</v>
      </c>
      <c r="CP53" s="2">
        <f t="shared" si="57"/>
        <v>8701270.4567830637</v>
      </c>
      <c r="CQ53" s="17">
        <f t="shared" si="58"/>
        <v>0.9998862100846313</v>
      </c>
      <c r="CR53" s="18">
        <f t="shared" si="59"/>
        <v>8785270.4567830637</v>
      </c>
      <c r="CS53" s="18">
        <f t="shared" si="60"/>
        <v>4397.8377854991704</v>
      </c>
      <c r="CT53" s="17">
        <f t="shared" si="61"/>
        <v>0.99414198024078448</v>
      </c>
      <c r="CU53" s="20">
        <f t="shared" si="62"/>
        <v>83.535060050664015</v>
      </c>
      <c r="CW53" s="2">
        <v>10500</v>
      </c>
      <c r="CX53" s="2">
        <v>1</v>
      </c>
      <c r="CY53" s="2">
        <v>10383.775419028612</v>
      </c>
      <c r="CZ53" s="2">
        <f t="shared" si="63"/>
        <v>69788</v>
      </c>
      <c r="DA53" s="2">
        <f t="shared" si="64"/>
        <v>8698281.0731258858</v>
      </c>
      <c r="DB53" s="17">
        <f t="shared" si="65"/>
        <v>0.99988538025101725</v>
      </c>
      <c r="DC53" s="18">
        <f t="shared" si="66"/>
        <v>8782281.0731258858</v>
      </c>
      <c r="DD53" s="18">
        <f t="shared" si="67"/>
        <v>4383.7754190284759</v>
      </c>
      <c r="DE53" s="17">
        <f t="shared" si="68"/>
        <v>0.99416066162725913</v>
      </c>
      <c r="DF53" s="20">
        <f t="shared" si="69"/>
        <v>82.960063347130628</v>
      </c>
      <c r="DH53" s="2">
        <v>10500</v>
      </c>
      <c r="DI53" s="2">
        <v>1</v>
      </c>
      <c r="DJ53" s="2">
        <v>10385.681350741233</v>
      </c>
      <c r="DK53" s="2">
        <f t="shared" si="70"/>
        <v>69788</v>
      </c>
      <c r="DL53" s="2">
        <f t="shared" si="71"/>
        <v>8685902.1868301462</v>
      </c>
      <c r="DM53" s="17">
        <f t="shared" si="72"/>
        <v>0.99988538025101725</v>
      </c>
      <c r="DN53" s="18">
        <f t="shared" si="73"/>
        <v>8769902.1868301462</v>
      </c>
      <c r="DO53" s="18">
        <f t="shared" si="74"/>
        <v>4385.6813507415354</v>
      </c>
      <c r="DP53" s="17">
        <f t="shared" si="75"/>
        <v>0.9941496628899682</v>
      </c>
      <c r="DQ53" s="20">
        <f t="shared" si="76"/>
        <v>83.076243967728431</v>
      </c>
      <c r="DS53" s="2">
        <v>10500</v>
      </c>
      <c r="DT53" s="2">
        <v>1</v>
      </c>
      <c r="DU53" s="2">
        <v>10417.866293278534</v>
      </c>
      <c r="DV53" s="2">
        <f t="shared" si="77"/>
        <v>69786</v>
      </c>
      <c r="DW53" s="2">
        <f t="shared" si="78"/>
        <v>8672393.9388259929</v>
      </c>
      <c r="DX53" s="17">
        <f t="shared" si="79"/>
        <v>0.99988537696650137</v>
      </c>
      <c r="DY53" s="18">
        <f t="shared" si="80"/>
        <v>8756393.9388259929</v>
      </c>
      <c r="DZ53" s="18">
        <f t="shared" si="81"/>
        <v>4417.8662932794541</v>
      </c>
      <c r="EA53" s="17">
        <f t="shared" si="82"/>
        <v>0.99409326037430223</v>
      </c>
      <c r="EB53" s="20">
        <f t="shared" si="83"/>
        <v>83.197298767327595</v>
      </c>
      <c r="ED53" s="2">
        <v>10500</v>
      </c>
      <c r="EE53" s="2">
        <v>1</v>
      </c>
      <c r="EF53" s="2">
        <v>10403.686488202102</v>
      </c>
      <c r="EG53" s="2">
        <f t="shared" si="84"/>
        <v>69403</v>
      </c>
      <c r="EH53" s="2">
        <f t="shared" si="85"/>
        <v>8642949.0885983035</v>
      </c>
      <c r="EI53" s="17">
        <f t="shared" si="86"/>
        <v>0.99988474449294784</v>
      </c>
      <c r="EJ53" s="18">
        <f t="shared" si="87"/>
        <v>8726949.0885983035</v>
      </c>
      <c r="EK53" s="18">
        <f t="shared" si="88"/>
        <v>4403.6864882018417</v>
      </c>
      <c r="EL53" s="17">
        <f t="shared" si="89"/>
        <v>0.99409441464200232</v>
      </c>
      <c r="EM53" s="20">
        <f t="shared" si="90"/>
        <v>83.020011976589529</v>
      </c>
    </row>
    <row r="54" spans="1:143">
      <c r="A54" s="36">
        <v>47</v>
      </c>
      <c r="B54" s="16">
        <f t="shared" si="1"/>
        <v>11000</v>
      </c>
      <c r="C54" s="2">
        <f t="shared" si="2"/>
        <v>12</v>
      </c>
      <c r="D54" s="2">
        <f t="shared" si="2"/>
        <v>127131.80849434932</v>
      </c>
      <c r="E54" s="2">
        <f t="shared" si="93"/>
        <v>841878</v>
      </c>
      <c r="F54" s="2">
        <f t="shared" si="93"/>
        <v>104852031.09035774</v>
      </c>
      <c r="G54" s="17">
        <f t="shared" si="4"/>
        <v>0.9999002330271437</v>
      </c>
      <c r="H54" s="18">
        <f t="shared" si="0"/>
        <v>105776031.09035774</v>
      </c>
      <c r="I54" s="18">
        <f t="shared" si="5"/>
        <v>43131.808494344354</v>
      </c>
      <c r="J54" s="17">
        <f t="shared" si="91"/>
        <v>0.99457620724373819</v>
      </c>
      <c r="K54" s="20">
        <f t="shared" si="6"/>
        <v>87.083519807698266</v>
      </c>
      <c r="M54" s="2">
        <v>11000</v>
      </c>
      <c r="N54" s="2">
        <v>1</v>
      </c>
      <c r="O54" s="2">
        <v>10607.046893191869</v>
      </c>
      <c r="P54" s="2">
        <f t="shared" si="7"/>
        <v>70543</v>
      </c>
      <c r="Q54" s="2">
        <f t="shared" si="8"/>
        <v>8800778.0643985234</v>
      </c>
      <c r="R54" s="17">
        <f t="shared" si="9"/>
        <v>0.99990077958894397</v>
      </c>
      <c r="S54" s="18">
        <f t="shared" si="10"/>
        <v>8877778.0643985234</v>
      </c>
      <c r="T54" s="18">
        <f t="shared" si="11"/>
        <v>3607.0468931924552</v>
      </c>
      <c r="U54" s="17">
        <f t="shared" si="12"/>
        <v>0.99459781017187365</v>
      </c>
      <c r="V54" s="20">
        <f t="shared" si="13"/>
        <v>86.942658960936356</v>
      </c>
      <c r="X54" s="2">
        <v>11000</v>
      </c>
      <c r="Y54" s="2">
        <v>1</v>
      </c>
      <c r="Z54" s="2">
        <v>10597.768057455933</v>
      </c>
      <c r="AA54" s="2">
        <f t="shared" si="14"/>
        <v>70550</v>
      </c>
      <c r="AB54" s="2">
        <f t="shared" si="15"/>
        <v>8802615.6043322105</v>
      </c>
      <c r="AC54" s="17">
        <f t="shared" si="16"/>
        <v>0.99990078943265726</v>
      </c>
      <c r="AD54" s="18">
        <f t="shared" si="17"/>
        <v>8879615.6043322105</v>
      </c>
      <c r="AE54" s="18">
        <f t="shared" si="18"/>
        <v>3597.7680574562401</v>
      </c>
      <c r="AF54" s="17">
        <f t="shared" si="19"/>
        <v>0.99461112542345187</v>
      </c>
      <c r="AG54" s="20">
        <f t="shared" si="20"/>
        <v>86.934455649736577</v>
      </c>
      <c r="AI54" s="2">
        <v>11000</v>
      </c>
      <c r="AJ54" s="2">
        <v>1</v>
      </c>
      <c r="AK54" s="2">
        <v>10597.768057455933</v>
      </c>
      <c r="AL54" s="2">
        <f t="shared" si="21"/>
        <v>70550</v>
      </c>
      <c r="AM54" s="2">
        <f t="shared" si="22"/>
        <v>8802615.6043322105</v>
      </c>
      <c r="AN54" s="17">
        <f t="shared" si="23"/>
        <v>0.99990078943265726</v>
      </c>
      <c r="AO54" s="18">
        <f t="shared" si="24"/>
        <v>8879615.6043322105</v>
      </c>
      <c r="AP54" s="18">
        <f t="shared" si="25"/>
        <v>3597.7680574562401</v>
      </c>
      <c r="AQ54" s="17">
        <f t="shared" si="26"/>
        <v>0.99461112542345187</v>
      </c>
      <c r="AR54" s="20">
        <f t="shared" si="27"/>
        <v>86.934455649736577</v>
      </c>
      <c r="AT54" s="2">
        <v>11000</v>
      </c>
      <c r="AU54" s="2">
        <v>1</v>
      </c>
      <c r="AV54" s="2">
        <v>10611.319001351425</v>
      </c>
      <c r="AW54" s="2">
        <f t="shared" si="28"/>
        <v>70329</v>
      </c>
      <c r="AX54" s="2">
        <f t="shared" si="29"/>
        <v>8766371.6306525394</v>
      </c>
      <c r="AY54" s="17">
        <f t="shared" si="30"/>
        <v>0.99990047770700641</v>
      </c>
      <c r="AZ54" s="18">
        <f t="shared" si="31"/>
        <v>8843371.6306525394</v>
      </c>
      <c r="BA54" s="18">
        <f t="shared" si="32"/>
        <v>3611.3190013505518</v>
      </c>
      <c r="BB54" s="17">
        <f t="shared" si="33"/>
        <v>0.99457126486340108</v>
      </c>
      <c r="BC54" s="20">
        <f t="shared" si="34"/>
        <v>87.013849635421678</v>
      </c>
      <c r="BE54" s="2">
        <v>11000</v>
      </c>
      <c r="BF54" s="2">
        <v>1</v>
      </c>
      <c r="BG54" s="2">
        <v>10605.840981194335</v>
      </c>
      <c r="BH54" s="2">
        <f t="shared" si="35"/>
        <v>70312</v>
      </c>
      <c r="BI54" s="2">
        <f t="shared" si="36"/>
        <v>8768385.3006156534</v>
      </c>
      <c r="BJ54" s="17">
        <f t="shared" si="37"/>
        <v>0.99990045364695179</v>
      </c>
      <c r="BK54" s="18">
        <f t="shared" si="38"/>
        <v>8845385.3006156534</v>
      </c>
      <c r="BL54" s="18">
        <f t="shared" si="39"/>
        <v>3605.8409811947495</v>
      </c>
      <c r="BM54" s="17">
        <f t="shared" si="40"/>
        <v>0.99457972607641298</v>
      </c>
      <c r="BN54" s="20">
        <f t="shared" si="41"/>
        <v>86.973754471056722</v>
      </c>
      <c r="BP54" s="2">
        <v>11000</v>
      </c>
      <c r="BQ54" s="2">
        <v>1</v>
      </c>
      <c r="BR54" s="2">
        <v>10584.708428855502</v>
      </c>
      <c r="BS54" s="2">
        <f t="shared" si="42"/>
        <v>70098</v>
      </c>
      <c r="BT54" s="2">
        <f t="shared" si="43"/>
        <v>8746237.7778612599</v>
      </c>
      <c r="BU54" s="17">
        <f t="shared" si="44"/>
        <v>0.99990014977533703</v>
      </c>
      <c r="BV54" s="18">
        <f t="shared" si="45"/>
        <v>8823237.7778612599</v>
      </c>
      <c r="BW54" s="18">
        <f t="shared" si="46"/>
        <v>3584.7084288559854</v>
      </c>
      <c r="BX54" s="17">
        <f t="shared" si="47"/>
        <v>0.99459416374630738</v>
      </c>
      <c r="BY54" s="20">
        <f t="shared" si="48"/>
        <v>86.927982862284381</v>
      </c>
      <c r="CA54" s="2">
        <v>11000</v>
      </c>
      <c r="CB54" s="2">
        <v>1</v>
      </c>
      <c r="CC54" s="2">
        <v>10515.679681513669</v>
      </c>
      <c r="CD54" s="2">
        <f t="shared" si="49"/>
        <v>70429</v>
      </c>
      <c r="CE54" s="2">
        <f t="shared" si="50"/>
        <v>8711218.6866086181</v>
      </c>
      <c r="CF54" s="17">
        <f t="shared" si="51"/>
        <v>0.99990061900164684</v>
      </c>
      <c r="CG54" s="18">
        <f t="shared" si="52"/>
        <v>8788218.6866086181</v>
      </c>
      <c r="CH54" s="18">
        <f t="shared" si="53"/>
        <v>3515.6796815134585</v>
      </c>
      <c r="CI54" s="17">
        <f t="shared" si="54"/>
        <v>0.99466447169199768</v>
      </c>
      <c r="CJ54" s="20">
        <f t="shared" si="55"/>
        <v>87.692635048260527</v>
      </c>
      <c r="CL54" s="2">
        <v>11000</v>
      </c>
      <c r="CM54" s="2">
        <v>1</v>
      </c>
      <c r="CN54" s="2">
        <v>10602.405140907906</v>
      </c>
      <c r="CO54" s="2">
        <f t="shared" si="56"/>
        <v>70298</v>
      </c>
      <c r="CP54" s="2">
        <f t="shared" si="57"/>
        <v>8711872.8619239721</v>
      </c>
      <c r="CQ54" s="17">
        <f t="shared" si="58"/>
        <v>0.99990043382405236</v>
      </c>
      <c r="CR54" s="18">
        <f t="shared" si="59"/>
        <v>8788872.8619239721</v>
      </c>
      <c r="CS54" s="18">
        <f t="shared" si="60"/>
        <v>3602.405140908435</v>
      </c>
      <c r="CT54" s="17">
        <f t="shared" si="61"/>
        <v>0.99454962872446295</v>
      </c>
      <c r="CU54" s="20">
        <f t="shared" si="62"/>
        <v>87.512920053076584</v>
      </c>
      <c r="CW54" s="2">
        <v>11000</v>
      </c>
      <c r="CX54" s="2">
        <v>1</v>
      </c>
      <c r="CY54" s="2">
        <v>10588.066111041519</v>
      </c>
      <c r="CZ54" s="2">
        <f t="shared" si="63"/>
        <v>69789</v>
      </c>
      <c r="DA54" s="2">
        <f t="shared" si="64"/>
        <v>8708869.139236927</v>
      </c>
      <c r="DB54" s="17">
        <f t="shared" si="65"/>
        <v>0.9998997077196401</v>
      </c>
      <c r="DC54" s="18">
        <f t="shared" si="66"/>
        <v>8785869.139236927</v>
      </c>
      <c r="DD54" s="18">
        <f t="shared" si="67"/>
        <v>3588.0661110412329</v>
      </c>
      <c r="DE54" s="17">
        <f t="shared" si="68"/>
        <v>0.99456683334383411</v>
      </c>
      <c r="DF54" s="20">
        <f t="shared" si="69"/>
        <v>86.910542554136853</v>
      </c>
      <c r="DH54" s="2">
        <v>11000</v>
      </c>
      <c r="DI54" s="2">
        <v>1</v>
      </c>
      <c r="DJ54" s="2">
        <v>10590.009540108696</v>
      </c>
      <c r="DK54" s="2">
        <f t="shared" si="70"/>
        <v>69789</v>
      </c>
      <c r="DL54" s="2">
        <f t="shared" si="71"/>
        <v>8696492.1963702552</v>
      </c>
      <c r="DM54" s="17">
        <f t="shared" si="72"/>
        <v>0.9998997077196401</v>
      </c>
      <c r="DN54" s="18">
        <f t="shared" si="73"/>
        <v>8773492.1963702552</v>
      </c>
      <c r="DO54" s="18">
        <f t="shared" si="74"/>
        <v>3590.0095401089638</v>
      </c>
      <c r="DP54" s="17">
        <f t="shared" si="75"/>
        <v>0.99455662373149623</v>
      </c>
      <c r="DQ54" s="20">
        <f t="shared" si="76"/>
        <v>87.032255585239312</v>
      </c>
      <c r="DS54" s="2">
        <v>11000</v>
      </c>
      <c r="DT54" s="2">
        <v>1</v>
      </c>
      <c r="DU54" s="2">
        <v>10622.82769011804</v>
      </c>
      <c r="DV54" s="2">
        <f t="shared" si="77"/>
        <v>69787</v>
      </c>
      <c r="DW54" s="2">
        <f t="shared" si="78"/>
        <v>8683016.7665161118</v>
      </c>
      <c r="DX54" s="17">
        <f t="shared" si="79"/>
        <v>0.99989970484568869</v>
      </c>
      <c r="DY54" s="18">
        <f t="shared" si="80"/>
        <v>8760016.7665161118</v>
      </c>
      <c r="DZ54" s="18">
        <f t="shared" si="81"/>
        <v>3622.8276901189238</v>
      </c>
      <c r="EA54" s="17">
        <f t="shared" si="82"/>
        <v>0.99450455166788787</v>
      </c>
      <c r="EB54" s="20">
        <f t="shared" si="83"/>
        <v>87.159074899105093</v>
      </c>
      <c r="ED54" s="2">
        <v>11000</v>
      </c>
      <c r="EE54" s="2">
        <v>1</v>
      </c>
      <c r="EF54" s="2">
        <v>10608.368911154481</v>
      </c>
      <c r="EG54" s="2">
        <f t="shared" si="84"/>
        <v>69404</v>
      </c>
      <c r="EH54" s="2">
        <f t="shared" si="85"/>
        <v>8653557.4575094581</v>
      </c>
      <c r="EI54" s="17">
        <f t="shared" si="86"/>
        <v>0.99989915143132935</v>
      </c>
      <c r="EJ54" s="18">
        <f t="shared" si="87"/>
        <v>8730557.4575094581</v>
      </c>
      <c r="EK54" s="18">
        <f t="shared" si="88"/>
        <v>3608.3689111545682</v>
      </c>
      <c r="EL54" s="17">
        <f t="shared" si="89"/>
        <v>0.99450544710525257</v>
      </c>
      <c r="EM54" s="20">
        <f t="shared" si="90"/>
        <v>86.97334588023665</v>
      </c>
    </row>
    <row r="55" spans="1:143">
      <c r="A55" s="36">
        <v>48</v>
      </c>
      <c r="B55" s="16">
        <f t="shared" si="1"/>
        <v>11500</v>
      </c>
      <c r="C55" s="2">
        <f t="shared" si="2"/>
        <v>0</v>
      </c>
      <c r="D55" s="2">
        <f t="shared" si="2"/>
        <v>0</v>
      </c>
      <c r="E55" s="2">
        <f t="shared" si="93"/>
        <v>841878</v>
      </c>
      <c r="F55" s="2">
        <f t="shared" si="93"/>
        <v>104852031.09035774</v>
      </c>
      <c r="G55" s="17">
        <f t="shared" si="4"/>
        <v>0.9999002330271437</v>
      </c>
      <c r="H55" s="18">
        <f t="shared" si="0"/>
        <v>105818031.09035774</v>
      </c>
      <c r="I55" s="18">
        <f t="shared" si="5"/>
        <v>42000</v>
      </c>
      <c r="J55" s="17">
        <f t="shared" si="91"/>
        <v>0.99497111902359647</v>
      </c>
      <c r="K55" s="20">
        <f t="shared" si="6"/>
        <v>91.041861617139091</v>
      </c>
      <c r="M55" s="2">
        <v>11500</v>
      </c>
      <c r="N55" s="2">
        <v>0</v>
      </c>
      <c r="O55" s="2">
        <v>0</v>
      </c>
      <c r="P55" s="2">
        <f t="shared" si="7"/>
        <v>70543</v>
      </c>
      <c r="Q55" s="2">
        <f t="shared" si="8"/>
        <v>8800778.0643985234</v>
      </c>
      <c r="R55" s="17">
        <f t="shared" si="9"/>
        <v>0.99990077958894397</v>
      </c>
      <c r="S55" s="18">
        <f t="shared" si="10"/>
        <v>8881278.0643985234</v>
      </c>
      <c r="T55" s="18">
        <f t="shared" si="11"/>
        <v>3500</v>
      </c>
      <c r="U55" s="17">
        <f t="shared" si="12"/>
        <v>0.99498992318825563</v>
      </c>
      <c r="V55" s="20">
        <f t="shared" si="13"/>
        <v>90.894598004615275</v>
      </c>
      <c r="X55" s="2">
        <v>11500</v>
      </c>
      <c r="Y55" s="2">
        <v>0</v>
      </c>
      <c r="Z55" s="2">
        <v>0</v>
      </c>
      <c r="AA55" s="2">
        <f t="shared" si="14"/>
        <v>70550</v>
      </c>
      <c r="AB55" s="2">
        <f t="shared" si="15"/>
        <v>8802615.6043322105</v>
      </c>
      <c r="AC55" s="17">
        <f t="shared" si="16"/>
        <v>0.99990078943265726</v>
      </c>
      <c r="AD55" s="18">
        <f t="shared" si="17"/>
        <v>8883115.6043322105</v>
      </c>
      <c r="AE55" s="18">
        <f t="shared" si="18"/>
        <v>3500</v>
      </c>
      <c r="AF55" s="17">
        <f t="shared" si="19"/>
        <v>0.99500316254466281</v>
      </c>
      <c r="AG55" s="20">
        <f t="shared" si="20"/>
        <v>90.886021815633697</v>
      </c>
      <c r="AI55" s="2">
        <v>11500</v>
      </c>
      <c r="AJ55" s="2">
        <v>0</v>
      </c>
      <c r="AK55" s="2">
        <v>0</v>
      </c>
      <c r="AL55" s="2">
        <f t="shared" si="21"/>
        <v>70550</v>
      </c>
      <c r="AM55" s="2">
        <f t="shared" si="22"/>
        <v>8802615.6043322105</v>
      </c>
      <c r="AN55" s="17">
        <f t="shared" si="23"/>
        <v>0.99990078943265726</v>
      </c>
      <c r="AO55" s="18">
        <f t="shared" si="24"/>
        <v>8883115.6043322105</v>
      </c>
      <c r="AP55" s="18">
        <f t="shared" si="25"/>
        <v>3500</v>
      </c>
      <c r="AQ55" s="17">
        <f t="shared" si="26"/>
        <v>0.99500316254466281</v>
      </c>
      <c r="AR55" s="20">
        <f t="shared" si="27"/>
        <v>90.886021815633697</v>
      </c>
      <c r="AT55" s="2">
        <v>11500</v>
      </c>
      <c r="AU55" s="2">
        <v>0</v>
      </c>
      <c r="AV55" s="2">
        <v>0</v>
      </c>
      <c r="AW55" s="2">
        <f t="shared" si="28"/>
        <v>70329</v>
      </c>
      <c r="AX55" s="2">
        <f t="shared" si="29"/>
        <v>8766371.6306525394</v>
      </c>
      <c r="AY55" s="17">
        <f t="shared" si="30"/>
        <v>0.99990047770700641</v>
      </c>
      <c r="AZ55" s="18">
        <f t="shared" si="31"/>
        <v>8846871.6306525394</v>
      </c>
      <c r="BA55" s="18">
        <f t="shared" si="32"/>
        <v>3500</v>
      </c>
      <c r="BB55" s="17">
        <f t="shared" si="33"/>
        <v>0.9949648929469429</v>
      </c>
      <c r="BC55" s="20">
        <f t="shared" si="34"/>
        <v>90.969024618849943</v>
      </c>
      <c r="BE55" s="2">
        <v>11500</v>
      </c>
      <c r="BF55" s="2">
        <v>0</v>
      </c>
      <c r="BG55" s="2">
        <v>0</v>
      </c>
      <c r="BH55" s="2">
        <f t="shared" si="35"/>
        <v>70312</v>
      </c>
      <c r="BI55" s="2">
        <f t="shared" si="36"/>
        <v>8768385.3006156534</v>
      </c>
      <c r="BJ55" s="17">
        <f t="shared" si="37"/>
        <v>0.99990045364695179</v>
      </c>
      <c r="BK55" s="18">
        <f t="shared" si="38"/>
        <v>8848885.3006156534</v>
      </c>
      <c r="BL55" s="18">
        <f t="shared" si="39"/>
        <v>3500</v>
      </c>
      <c r="BM55" s="17">
        <f t="shared" si="40"/>
        <v>0.99497326789770879</v>
      </c>
      <c r="BN55" s="20">
        <f t="shared" si="41"/>
        <v>90.927106947013854</v>
      </c>
      <c r="BP55" s="2">
        <v>11500</v>
      </c>
      <c r="BQ55" s="2">
        <v>0</v>
      </c>
      <c r="BR55" s="2">
        <v>0</v>
      </c>
      <c r="BS55" s="2">
        <f t="shared" si="42"/>
        <v>70098</v>
      </c>
      <c r="BT55" s="2">
        <f t="shared" si="43"/>
        <v>8746237.7778612599</v>
      </c>
      <c r="BU55" s="17">
        <f t="shared" si="44"/>
        <v>0.99990014977533703</v>
      </c>
      <c r="BV55" s="18">
        <f t="shared" si="45"/>
        <v>8826737.7778612599</v>
      </c>
      <c r="BW55" s="18">
        <f t="shared" si="46"/>
        <v>3500</v>
      </c>
      <c r="BX55" s="17">
        <f t="shared" si="47"/>
        <v>0.99498869913804833</v>
      </c>
      <c r="BY55" s="20">
        <f t="shared" si="48"/>
        <v>90.879254810570032</v>
      </c>
      <c r="CA55" s="2">
        <v>11500</v>
      </c>
      <c r="CB55" s="2">
        <v>0</v>
      </c>
      <c r="CC55" s="2">
        <v>0</v>
      </c>
      <c r="CD55" s="2">
        <f t="shared" si="49"/>
        <v>70429</v>
      </c>
      <c r="CE55" s="2">
        <f t="shared" si="50"/>
        <v>8711218.6866086181</v>
      </c>
      <c r="CF55" s="17">
        <f t="shared" si="51"/>
        <v>0.99990061900164684</v>
      </c>
      <c r="CG55" s="18">
        <f t="shared" si="52"/>
        <v>8791718.6866086181</v>
      </c>
      <c r="CH55" s="18">
        <f t="shared" si="53"/>
        <v>3500</v>
      </c>
      <c r="CI55" s="17">
        <f t="shared" si="54"/>
        <v>0.99506060722014822</v>
      </c>
      <c r="CJ55" s="20">
        <f t="shared" si="55"/>
        <v>91.678663914090563</v>
      </c>
      <c r="CL55" s="2">
        <v>11500</v>
      </c>
      <c r="CM55" s="2">
        <v>0</v>
      </c>
      <c r="CN55" s="2">
        <v>0</v>
      </c>
      <c r="CO55" s="2">
        <f t="shared" si="56"/>
        <v>70298</v>
      </c>
      <c r="CP55" s="2">
        <f t="shared" si="57"/>
        <v>8711872.8619239721</v>
      </c>
      <c r="CQ55" s="17">
        <f t="shared" si="58"/>
        <v>0.99990043382405236</v>
      </c>
      <c r="CR55" s="18">
        <f t="shared" si="59"/>
        <v>8792372.8619239721</v>
      </c>
      <c r="CS55" s="18">
        <f t="shared" si="60"/>
        <v>3500</v>
      </c>
      <c r="CT55" s="17">
        <f t="shared" si="61"/>
        <v>0.99494568903335823</v>
      </c>
      <c r="CU55" s="20">
        <f t="shared" si="62"/>
        <v>91.490780055489154</v>
      </c>
      <c r="CW55" s="2">
        <v>11500</v>
      </c>
      <c r="CX55" s="2">
        <v>0</v>
      </c>
      <c r="CY55" s="2">
        <v>0</v>
      </c>
      <c r="CZ55" s="2">
        <f t="shared" si="63"/>
        <v>69789</v>
      </c>
      <c r="DA55" s="2">
        <f t="shared" si="64"/>
        <v>8708869.139236927</v>
      </c>
      <c r="DB55" s="17">
        <f t="shared" si="65"/>
        <v>0.9998997077196401</v>
      </c>
      <c r="DC55" s="18">
        <f t="shared" si="66"/>
        <v>8789369.139236927</v>
      </c>
      <c r="DD55" s="18">
        <f t="shared" si="67"/>
        <v>3500</v>
      </c>
      <c r="DE55" s="17">
        <f t="shared" si="68"/>
        <v>0.99496303591201918</v>
      </c>
      <c r="DF55" s="20">
        <f t="shared" si="69"/>
        <v>90.861021761143078</v>
      </c>
      <c r="DH55" s="2">
        <v>11500</v>
      </c>
      <c r="DI55" s="2">
        <v>0</v>
      </c>
      <c r="DJ55" s="2">
        <v>0</v>
      </c>
      <c r="DK55" s="2">
        <f t="shared" si="70"/>
        <v>69789</v>
      </c>
      <c r="DL55" s="2">
        <f t="shared" si="71"/>
        <v>8696492.1963702552</v>
      </c>
      <c r="DM55" s="17">
        <f t="shared" si="72"/>
        <v>0.9998997077196401</v>
      </c>
      <c r="DN55" s="18">
        <f t="shared" si="73"/>
        <v>8776992.1963702552</v>
      </c>
      <c r="DO55" s="18">
        <f t="shared" si="74"/>
        <v>3500</v>
      </c>
      <c r="DP55" s="17">
        <f t="shared" si="75"/>
        <v>0.99495338115774667</v>
      </c>
      <c r="DQ55" s="20">
        <f t="shared" si="76"/>
        <v>90.988267202750194</v>
      </c>
      <c r="DS55" s="2">
        <v>11500</v>
      </c>
      <c r="DT55" s="2">
        <v>0</v>
      </c>
      <c r="DU55" s="2">
        <v>0</v>
      </c>
      <c r="DV55" s="2">
        <f t="shared" si="77"/>
        <v>69787</v>
      </c>
      <c r="DW55" s="2">
        <f t="shared" si="78"/>
        <v>8683016.7665161118</v>
      </c>
      <c r="DX55" s="17">
        <f t="shared" si="79"/>
        <v>0.99989970484568869</v>
      </c>
      <c r="DY55" s="18">
        <f t="shared" si="80"/>
        <v>8763516.7665161118</v>
      </c>
      <c r="DZ55" s="18">
        <f t="shared" si="81"/>
        <v>3500</v>
      </c>
      <c r="EA55" s="17">
        <f t="shared" si="82"/>
        <v>0.99490189861637113</v>
      </c>
      <c r="EB55" s="20">
        <f t="shared" si="83"/>
        <v>91.120851030882605</v>
      </c>
      <c r="ED55" s="2">
        <v>11500</v>
      </c>
      <c r="EE55" s="2">
        <v>0</v>
      </c>
      <c r="EF55" s="2">
        <v>0</v>
      </c>
      <c r="EG55" s="2">
        <f t="shared" si="84"/>
        <v>69404</v>
      </c>
      <c r="EH55" s="2">
        <f t="shared" si="85"/>
        <v>8653557.4575094581</v>
      </c>
      <c r="EI55" s="17">
        <f t="shared" si="86"/>
        <v>0.99989915143132935</v>
      </c>
      <c r="EJ55" s="18">
        <f t="shared" si="87"/>
        <v>8734057.4575094581</v>
      </c>
      <c r="EK55" s="18">
        <f t="shared" si="88"/>
        <v>3500</v>
      </c>
      <c r="EL55" s="17">
        <f t="shared" si="89"/>
        <v>0.9949041351709127</v>
      </c>
      <c r="EM55" s="20">
        <f t="shared" si="90"/>
        <v>90.92667978388377</v>
      </c>
    </row>
    <row r="56" spans="1:143">
      <c r="A56" s="36">
        <v>49</v>
      </c>
      <c r="B56" s="16">
        <f t="shared" si="1"/>
        <v>12000</v>
      </c>
      <c r="C56" s="2">
        <f t="shared" si="2"/>
        <v>12</v>
      </c>
      <c r="D56" s="2">
        <f t="shared" si="2"/>
        <v>143713.17271582928</v>
      </c>
      <c r="E56" s="2">
        <f t="shared" si="93"/>
        <v>841890</v>
      </c>
      <c r="F56" s="2">
        <f t="shared" si="93"/>
        <v>104995744.26307356</v>
      </c>
      <c r="G56" s="17">
        <f t="shared" si="4"/>
        <v>0.99991448545183748</v>
      </c>
      <c r="H56" s="18">
        <f t="shared" si="0"/>
        <v>105859744.26307356</v>
      </c>
      <c r="I56" s="18">
        <f t="shared" si="5"/>
        <v>41713.172715827823</v>
      </c>
      <c r="J56" s="17">
        <f t="shared" si="91"/>
        <v>0.99536333386361409</v>
      </c>
      <c r="K56" s="20">
        <f t="shared" si="6"/>
        <v>95.00020342657993</v>
      </c>
      <c r="M56" s="2">
        <v>12000</v>
      </c>
      <c r="N56" s="2">
        <v>1</v>
      </c>
      <c r="O56" s="2">
        <v>11990.487512288775</v>
      </c>
      <c r="P56" s="2">
        <f t="shared" si="7"/>
        <v>70544</v>
      </c>
      <c r="Q56" s="2">
        <f t="shared" si="8"/>
        <v>8812768.551910812</v>
      </c>
      <c r="R56" s="17">
        <f t="shared" si="9"/>
        <v>0.99991495393338059</v>
      </c>
      <c r="S56" s="18">
        <f t="shared" si="10"/>
        <v>8884768.551910812</v>
      </c>
      <c r="T56" s="18">
        <f t="shared" si="11"/>
        <v>3490.4875122886151</v>
      </c>
      <c r="U56" s="17">
        <f t="shared" si="12"/>
        <v>0.99538097049885199</v>
      </c>
      <c r="V56" s="20">
        <f t="shared" si="13"/>
        <v>94.846537048294209</v>
      </c>
      <c r="X56" s="2">
        <v>12000</v>
      </c>
      <c r="Y56" s="2">
        <v>1</v>
      </c>
      <c r="Z56" s="2">
        <v>11979.998469943564</v>
      </c>
      <c r="AA56" s="2">
        <f t="shared" si="14"/>
        <v>70551</v>
      </c>
      <c r="AB56" s="2">
        <f t="shared" si="15"/>
        <v>8814595.6028021537</v>
      </c>
      <c r="AC56" s="17">
        <f t="shared" si="16"/>
        <v>0.99991496237084909</v>
      </c>
      <c r="AD56" s="18">
        <f t="shared" si="17"/>
        <v>8886595.6028021537</v>
      </c>
      <c r="AE56" s="18">
        <f t="shared" si="18"/>
        <v>3479.9984699431807</v>
      </c>
      <c r="AF56" s="17">
        <f t="shared" si="19"/>
        <v>0.99539295928236993</v>
      </c>
      <c r="AG56" s="20">
        <f t="shared" si="20"/>
        <v>94.837587981530817</v>
      </c>
      <c r="AI56" s="2">
        <v>12000</v>
      </c>
      <c r="AJ56" s="2">
        <v>1</v>
      </c>
      <c r="AK56" s="2">
        <v>11979.998469943564</v>
      </c>
      <c r="AL56" s="2">
        <f t="shared" si="21"/>
        <v>70551</v>
      </c>
      <c r="AM56" s="2">
        <f t="shared" si="22"/>
        <v>8814595.6028021537</v>
      </c>
      <c r="AN56" s="17">
        <f t="shared" si="23"/>
        <v>0.99991496237084909</v>
      </c>
      <c r="AO56" s="18">
        <f t="shared" si="24"/>
        <v>8886595.6028021537</v>
      </c>
      <c r="AP56" s="18">
        <f t="shared" si="25"/>
        <v>3479.9984699431807</v>
      </c>
      <c r="AQ56" s="17">
        <f t="shared" si="26"/>
        <v>0.99539295928236993</v>
      </c>
      <c r="AR56" s="20">
        <f t="shared" si="27"/>
        <v>94.837587981530817</v>
      </c>
      <c r="AT56" s="2">
        <v>12000</v>
      </c>
      <c r="AU56" s="2">
        <v>1</v>
      </c>
      <c r="AV56" s="2">
        <v>11995.316816811903</v>
      </c>
      <c r="AW56" s="2">
        <f t="shared" si="28"/>
        <v>70330</v>
      </c>
      <c r="AX56" s="2">
        <f t="shared" si="29"/>
        <v>8778366.9474693518</v>
      </c>
      <c r="AY56" s="17">
        <f t="shared" si="30"/>
        <v>0.99991469517743403</v>
      </c>
      <c r="AZ56" s="18">
        <f t="shared" si="31"/>
        <v>8850366.9474693518</v>
      </c>
      <c r="BA56" s="18">
        <f t="shared" si="32"/>
        <v>3495.3168168123811</v>
      </c>
      <c r="BB56" s="17">
        <f t="shared" si="33"/>
        <v>0.99535799433550676</v>
      </c>
      <c r="BC56" s="20">
        <f t="shared" si="34"/>
        <v>94.924199602278193</v>
      </c>
      <c r="BE56" s="2">
        <v>12000</v>
      </c>
      <c r="BF56" s="2">
        <v>1</v>
      </c>
      <c r="BG56" s="2">
        <v>11989.124317339894</v>
      </c>
      <c r="BH56" s="2">
        <f t="shared" si="35"/>
        <v>70313</v>
      </c>
      <c r="BI56" s="2">
        <f t="shared" si="36"/>
        <v>8780374.4249329939</v>
      </c>
      <c r="BJ56" s="17">
        <f t="shared" si="37"/>
        <v>0.99991467455453009</v>
      </c>
      <c r="BK56" s="18">
        <f t="shared" si="38"/>
        <v>8852374.4249329939</v>
      </c>
      <c r="BL56" s="18">
        <f t="shared" si="39"/>
        <v>3489.1243173405528</v>
      </c>
      <c r="BM56" s="17">
        <f t="shared" si="40"/>
        <v>0.99536558685158694</v>
      </c>
      <c r="BN56" s="20">
        <f t="shared" si="41"/>
        <v>94.880459422970972</v>
      </c>
      <c r="BP56" s="2">
        <v>12000</v>
      </c>
      <c r="BQ56" s="2">
        <v>1</v>
      </c>
      <c r="BR56" s="2">
        <v>11965.235518933223</v>
      </c>
      <c r="BS56" s="2">
        <f t="shared" si="42"/>
        <v>70099</v>
      </c>
      <c r="BT56" s="2">
        <f t="shared" si="43"/>
        <v>8758203.0133801922</v>
      </c>
      <c r="BU56" s="17">
        <f t="shared" si="44"/>
        <v>0.99991441409314596</v>
      </c>
      <c r="BV56" s="18">
        <f t="shared" si="45"/>
        <v>8830203.0133801922</v>
      </c>
      <c r="BW56" s="18">
        <f t="shared" si="46"/>
        <v>3465.2355189323425</v>
      </c>
      <c r="BX56" s="17">
        <f t="shared" si="47"/>
        <v>0.9953793157246017</v>
      </c>
      <c r="BY56" s="20">
        <f t="shared" si="48"/>
        <v>94.830526758855683</v>
      </c>
      <c r="CA56" s="2">
        <v>12000</v>
      </c>
      <c r="CB56" s="2">
        <v>1</v>
      </c>
      <c r="CC56" s="2">
        <v>11887.203589657749</v>
      </c>
      <c r="CD56" s="2">
        <f t="shared" si="49"/>
        <v>70430</v>
      </c>
      <c r="CE56" s="2">
        <f t="shared" si="50"/>
        <v>8723105.8901982754</v>
      </c>
      <c r="CF56" s="17">
        <f t="shared" si="51"/>
        <v>0.99991481628712586</v>
      </c>
      <c r="CG56" s="18">
        <f t="shared" si="52"/>
        <v>8795105.8901982754</v>
      </c>
      <c r="CH56" s="18">
        <f t="shared" si="53"/>
        <v>3387.2035896573216</v>
      </c>
      <c r="CI56" s="17">
        <f t="shared" si="54"/>
        <v>0.99544397627241743</v>
      </c>
      <c r="CJ56" s="20">
        <f t="shared" si="55"/>
        <v>95.664692779920586</v>
      </c>
      <c r="CL56" s="2">
        <v>12000</v>
      </c>
      <c r="CM56" s="2">
        <v>1</v>
      </c>
      <c r="CN56" s="2">
        <v>11985.24035223033</v>
      </c>
      <c r="CO56" s="2">
        <f t="shared" si="56"/>
        <v>70299</v>
      </c>
      <c r="CP56" s="2">
        <f t="shared" si="57"/>
        <v>8723858.1022762023</v>
      </c>
      <c r="CQ56" s="17">
        <f t="shared" si="58"/>
        <v>0.99991465756347342</v>
      </c>
      <c r="CR56" s="18">
        <f t="shared" si="59"/>
        <v>8795858.1022762023</v>
      </c>
      <c r="CS56" s="18">
        <f t="shared" si="60"/>
        <v>3485.2403522301465</v>
      </c>
      <c r="CT56" s="17">
        <f t="shared" si="61"/>
        <v>0.99534007913920941</v>
      </c>
      <c r="CU56" s="20">
        <f t="shared" si="62"/>
        <v>95.468640057901723</v>
      </c>
      <c r="CW56" s="2">
        <v>12000</v>
      </c>
      <c r="CX56" s="2">
        <v>1</v>
      </c>
      <c r="CY56" s="2">
        <v>11969.031132050339</v>
      </c>
      <c r="CZ56" s="2">
        <f t="shared" si="63"/>
        <v>69790</v>
      </c>
      <c r="DA56" s="2">
        <f t="shared" si="64"/>
        <v>8720838.1703689769</v>
      </c>
      <c r="DB56" s="17">
        <f t="shared" si="65"/>
        <v>0.99991403518826294</v>
      </c>
      <c r="DC56" s="18">
        <f t="shared" si="66"/>
        <v>8792838.1703689769</v>
      </c>
      <c r="DD56" s="18">
        <f t="shared" si="67"/>
        <v>3469.0311320498586</v>
      </c>
      <c r="DE56" s="17">
        <f t="shared" si="68"/>
        <v>0.99535573278162826</v>
      </c>
      <c r="DF56" s="20">
        <f t="shared" si="69"/>
        <v>94.811500968149289</v>
      </c>
      <c r="DH56" s="2">
        <v>12000</v>
      </c>
      <c r="DI56" s="2">
        <v>1</v>
      </c>
      <c r="DJ56" s="2">
        <v>11971.228035881881</v>
      </c>
      <c r="DK56" s="2">
        <f t="shared" si="70"/>
        <v>69790</v>
      </c>
      <c r="DL56" s="2">
        <f t="shared" si="71"/>
        <v>8708463.4244061373</v>
      </c>
      <c r="DM56" s="17">
        <f t="shared" si="72"/>
        <v>0.99991403518826294</v>
      </c>
      <c r="DN56" s="18">
        <f t="shared" si="73"/>
        <v>8780463.4244061373</v>
      </c>
      <c r="DO56" s="18">
        <f t="shared" si="74"/>
        <v>3471.2280358821154</v>
      </c>
      <c r="DP56" s="17">
        <f t="shared" si="75"/>
        <v>0.99534687701530244</v>
      </c>
      <c r="DQ56" s="20">
        <f t="shared" si="76"/>
        <v>94.944278820261061</v>
      </c>
      <c r="DS56" s="2">
        <v>12000</v>
      </c>
      <c r="DT56" s="2">
        <v>1</v>
      </c>
      <c r="DU56" s="2">
        <v>12008.326544243904</v>
      </c>
      <c r="DV56" s="2">
        <f t="shared" si="77"/>
        <v>69788</v>
      </c>
      <c r="DW56" s="2">
        <f t="shared" si="78"/>
        <v>8695025.0930603556</v>
      </c>
      <c r="DX56" s="17">
        <f t="shared" si="79"/>
        <v>0.99991403272487611</v>
      </c>
      <c r="DY56" s="18">
        <f t="shared" si="80"/>
        <v>8767025.0930603556</v>
      </c>
      <c r="DZ56" s="18">
        <f t="shared" si="81"/>
        <v>3508.3265442438424</v>
      </c>
      <c r="EA56" s="17">
        <f t="shared" si="82"/>
        <v>0.99530019085826782</v>
      </c>
      <c r="EB56" s="20">
        <f t="shared" si="83"/>
        <v>95.082627162660103</v>
      </c>
      <c r="ED56" s="2">
        <v>12000</v>
      </c>
      <c r="EE56" s="2">
        <v>1</v>
      </c>
      <c r="EF56" s="2">
        <v>11991.981956504149</v>
      </c>
      <c r="EG56" s="2">
        <f t="shared" si="84"/>
        <v>69405</v>
      </c>
      <c r="EH56" s="2">
        <f t="shared" si="85"/>
        <v>8665549.4394659624</v>
      </c>
      <c r="EI56" s="17">
        <f t="shared" si="86"/>
        <v>0.99991355836971085</v>
      </c>
      <c r="EJ56" s="18">
        <f t="shared" si="87"/>
        <v>8737549.4394659624</v>
      </c>
      <c r="EK56" s="18">
        <f t="shared" si="88"/>
        <v>3491.9819565042853</v>
      </c>
      <c r="EL56" s="17">
        <f t="shared" si="89"/>
        <v>0.99530190989421508</v>
      </c>
      <c r="EM56" s="20">
        <f t="shared" si="90"/>
        <v>94.880013687530891</v>
      </c>
    </row>
    <row r="57" spans="1:143">
      <c r="A57" s="36">
        <v>50</v>
      </c>
      <c r="B57" s="16">
        <f t="shared" si="1"/>
        <v>12500</v>
      </c>
      <c r="C57" s="2">
        <f t="shared" si="2"/>
        <v>0</v>
      </c>
      <c r="D57" s="2">
        <f t="shared" si="2"/>
        <v>0</v>
      </c>
      <c r="E57" s="2">
        <f t="shared" ref="E57:F72" si="94">E56+C57</f>
        <v>841890</v>
      </c>
      <c r="F57" s="2">
        <f t="shared" si="94"/>
        <v>104995744.26307356</v>
      </c>
      <c r="G57" s="17">
        <f t="shared" si="4"/>
        <v>0.99991448545183748</v>
      </c>
      <c r="H57" s="18">
        <f t="shared" si="0"/>
        <v>105895744.26307356</v>
      </c>
      <c r="I57" s="18">
        <f t="shared" si="5"/>
        <v>36000</v>
      </c>
      <c r="J57" s="17">
        <f t="shared" si="91"/>
        <v>0.99570182967492116</v>
      </c>
      <c r="K57" s="20">
        <f t="shared" si="6"/>
        <v>98.958545236020754</v>
      </c>
      <c r="M57" s="2">
        <v>12500</v>
      </c>
      <c r="N57" s="2">
        <v>0</v>
      </c>
      <c r="O57" s="2">
        <v>0</v>
      </c>
      <c r="P57" s="2">
        <f t="shared" si="7"/>
        <v>70544</v>
      </c>
      <c r="Q57" s="2">
        <f t="shared" si="8"/>
        <v>8812768.551910812</v>
      </c>
      <c r="R57" s="17">
        <f t="shared" si="9"/>
        <v>0.99991495393338059</v>
      </c>
      <c r="S57" s="18">
        <f t="shared" si="10"/>
        <v>8887768.551910812</v>
      </c>
      <c r="T57" s="18">
        <f t="shared" si="11"/>
        <v>3000</v>
      </c>
      <c r="U57" s="17">
        <f t="shared" si="12"/>
        <v>0.99571706737003662</v>
      </c>
      <c r="V57" s="20">
        <f t="shared" si="13"/>
        <v>98.798476091973129</v>
      </c>
      <c r="X57" s="2">
        <v>12500</v>
      </c>
      <c r="Y57" s="2">
        <v>0</v>
      </c>
      <c r="Z57" s="2">
        <v>0</v>
      </c>
      <c r="AA57" s="2">
        <f t="shared" si="14"/>
        <v>70551</v>
      </c>
      <c r="AB57" s="2">
        <f t="shared" si="15"/>
        <v>8814595.6028021537</v>
      </c>
      <c r="AC57" s="17">
        <f t="shared" si="16"/>
        <v>0.99991496237084909</v>
      </c>
      <c r="AD57" s="18">
        <f t="shared" si="17"/>
        <v>8889595.6028021537</v>
      </c>
      <c r="AE57" s="18">
        <f t="shared" si="18"/>
        <v>3000</v>
      </c>
      <c r="AF57" s="17">
        <f t="shared" si="19"/>
        <v>0.9957289911005508</v>
      </c>
      <c r="AG57" s="20">
        <f t="shared" si="20"/>
        <v>98.789154147427936</v>
      </c>
      <c r="AI57" s="2">
        <v>12500</v>
      </c>
      <c r="AJ57" s="2">
        <v>0</v>
      </c>
      <c r="AK57" s="2">
        <v>0</v>
      </c>
      <c r="AL57" s="2">
        <f t="shared" si="21"/>
        <v>70551</v>
      </c>
      <c r="AM57" s="2">
        <f t="shared" si="22"/>
        <v>8814595.6028021537</v>
      </c>
      <c r="AN57" s="17">
        <f t="shared" si="23"/>
        <v>0.99991496237084909</v>
      </c>
      <c r="AO57" s="18">
        <f t="shared" si="24"/>
        <v>8889595.6028021537</v>
      </c>
      <c r="AP57" s="18">
        <f t="shared" si="25"/>
        <v>3000</v>
      </c>
      <c r="AQ57" s="17">
        <f t="shared" si="26"/>
        <v>0.9957289911005508</v>
      </c>
      <c r="AR57" s="20">
        <f t="shared" si="27"/>
        <v>98.789154147427936</v>
      </c>
      <c r="AT57" s="2">
        <v>12500</v>
      </c>
      <c r="AU57" s="2">
        <v>0</v>
      </c>
      <c r="AV57" s="2">
        <v>0</v>
      </c>
      <c r="AW57" s="2">
        <f t="shared" si="28"/>
        <v>70330</v>
      </c>
      <c r="AX57" s="2">
        <f t="shared" si="29"/>
        <v>8778366.9474693518</v>
      </c>
      <c r="AY57" s="17">
        <f t="shared" si="30"/>
        <v>0.99991469517743403</v>
      </c>
      <c r="AZ57" s="18">
        <f t="shared" si="31"/>
        <v>8853366.9474693518</v>
      </c>
      <c r="BA57" s="18">
        <f t="shared" si="32"/>
        <v>3000</v>
      </c>
      <c r="BB57" s="17">
        <f t="shared" si="33"/>
        <v>0.9956953898356854</v>
      </c>
      <c r="BC57" s="20">
        <f t="shared" si="34"/>
        <v>98.879374585706458</v>
      </c>
      <c r="BE57" s="2">
        <v>12500</v>
      </c>
      <c r="BF57" s="2">
        <v>0</v>
      </c>
      <c r="BG57" s="2">
        <v>0</v>
      </c>
      <c r="BH57" s="2">
        <f t="shared" si="35"/>
        <v>70313</v>
      </c>
      <c r="BI57" s="2">
        <f t="shared" si="36"/>
        <v>8780374.4249329939</v>
      </c>
      <c r="BJ57" s="17">
        <f t="shared" si="37"/>
        <v>0.99991467455453009</v>
      </c>
      <c r="BK57" s="18">
        <f t="shared" si="38"/>
        <v>8855374.4249329939</v>
      </c>
      <c r="BL57" s="18">
        <f t="shared" si="39"/>
        <v>3000</v>
      </c>
      <c r="BM57" s="17">
        <f t="shared" si="40"/>
        <v>0.9957029084126976</v>
      </c>
      <c r="BN57" s="20">
        <f t="shared" si="41"/>
        <v>98.83381189892809</v>
      </c>
      <c r="BP57" s="2">
        <v>12500</v>
      </c>
      <c r="BQ57" s="2">
        <v>0</v>
      </c>
      <c r="BR57" s="2">
        <v>0</v>
      </c>
      <c r="BS57" s="2">
        <f t="shared" si="42"/>
        <v>70099</v>
      </c>
      <c r="BT57" s="2">
        <f t="shared" si="43"/>
        <v>8758203.0133801922</v>
      </c>
      <c r="BU57" s="17">
        <f t="shared" si="44"/>
        <v>0.99991441409314596</v>
      </c>
      <c r="BV57" s="18">
        <f t="shared" si="45"/>
        <v>8833203.0133801922</v>
      </c>
      <c r="BW57" s="18">
        <f t="shared" si="46"/>
        <v>3000</v>
      </c>
      <c r="BX57" s="17">
        <f t="shared" si="47"/>
        <v>0.99571748891752254</v>
      </c>
      <c r="BY57" s="20">
        <f t="shared" si="48"/>
        <v>98.781798707141334</v>
      </c>
      <c r="CA57" s="2">
        <v>12500</v>
      </c>
      <c r="CB57" s="2">
        <v>0</v>
      </c>
      <c r="CC57" s="2">
        <v>0</v>
      </c>
      <c r="CD57" s="2">
        <f t="shared" si="49"/>
        <v>70430</v>
      </c>
      <c r="CE57" s="2">
        <f t="shared" si="50"/>
        <v>8723105.8901982754</v>
      </c>
      <c r="CF57" s="17">
        <f t="shared" si="51"/>
        <v>0.99991481628712586</v>
      </c>
      <c r="CG57" s="18">
        <f t="shared" si="52"/>
        <v>8798105.8901982754</v>
      </c>
      <c r="CH57" s="18">
        <f t="shared" si="53"/>
        <v>3000</v>
      </c>
      <c r="CI57" s="17">
        <f t="shared" si="54"/>
        <v>0.99578352101083223</v>
      </c>
      <c r="CJ57" s="20">
        <f t="shared" si="55"/>
        <v>99.650721645750608</v>
      </c>
      <c r="CL57" s="2">
        <v>12500</v>
      </c>
      <c r="CM57" s="2">
        <v>0</v>
      </c>
      <c r="CN57" s="2">
        <v>0</v>
      </c>
      <c r="CO57" s="2">
        <f t="shared" si="56"/>
        <v>70299</v>
      </c>
      <c r="CP57" s="2">
        <f t="shared" si="57"/>
        <v>8723858.1022762023</v>
      </c>
      <c r="CQ57" s="17">
        <f t="shared" si="58"/>
        <v>0.99991465756347342</v>
      </c>
      <c r="CR57" s="18">
        <f t="shared" si="59"/>
        <v>8798858.1022762023</v>
      </c>
      <c r="CS57" s="18">
        <f t="shared" si="60"/>
        <v>3000</v>
      </c>
      <c r="CT57" s="17">
        <f t="shared" si="61"/>
        <v>0.99567955940397679</v>
      </c>
      <c r="CU57" s="20">
        <f t="shared" si="62"/>
        <v>99.446500060314307</v>
      </c>
      <c r="CW57" s="2">
        <v>12500</v>
      </c>
      <c r="CX57" s="2">
        <v>0</v>
      </c>
      <c r="CY57" s="2">
        <v>0</v>
      </c>
      <c r="CZ57" s="2">
        <f t="shared" si="63"/>
        <v>69790</v>
      </c>
      <c r="DA57" s="2">
        <f t="shared" si="64"/>
        <v>8720838.1703689769</v>
      </c>
      <c r="DB57" s="17">
        <f t="shared" si="65"/>
        <v>0.99991403518826294</v>
      </c>
      <c r="DC57" s="18">
        <f t="shared" si="66"/>
        <v>8795838.1703689769</v>
      </c>
      <c r="DD57" s="18">
        <f t="shared" si="67"/>
        <v>3000</v>
      </c>
      <c r="DE57" s="17">
        <f t="shared" si="68"/>
        <v>0.99569533498292973</v>
      </c>
      <c r="DF57" s="20">
        <f t="shared" si="69"/>
        <v>98.761980175155514</v>
      </c>
      <c r="DH57" s="2">
        <v>12500</v>
      </c>
      <c r="DI57" s="2">
        <v>0</v>
      </c>
      <c r="DJ57" s="2">
        <v>0</v>
      </c>
      <c r="DK57" s="2">
        <f t="shared" si="70"/>
        <v>69790</v>
      </c>
      <c r="DL57" s="2">
        <f t="shared" si="71"/>
        <v>8708463.4244061373</v>
      </c>
      <c r="DM57" s="17">
        <f t="shared" si="72"/>
        <v>0.99991403518826294</v>
      </c>
      <c r="DN57" s="18">
        <f t="shared" si="73"/>
        <v>8783463.4244061373</v>
      </c>
      <c r="DO57" s="18">
        <f t="shared" si="74"/>
        <v>3000</v>
      </c>
      <c r="DP57" s="17">
        <f t="shared" si="75"/>
        <v>0.99568695480923131</v>
      </c>
      <c r="DQ57" s="20">
        <f t="shared" si="76"/>
        <v>98.900290437771943</v>
      </c>
      <c r="DS57" s="2">
        <v>12500</v>
      </c>
      <c r="DT57" s="2">
        <v>0</v>
      </c>
      <c r="DU57" s="2">
        <v>0</v>
      </c>
      <c r="DV57" s="2">
        <f t="shared" si="77"/>
        <v>69788</v>
      </c>
      <c r="DW57" s="2">
        <f t="shared" si="78"/>
        <v>8695025.0930603556</v>
      </c>
      <c r="DX57" s="17">
        <f t="shared" si="79"/>
        <v>0.99991403272487611</v>
      </c>
      <c r="DY57" s="18">
        <f t="shared" si="80"/>
        <v>8770025.0930603556</v>
      </c>
      <c r="DZ57" s="18">
        <f t="shared" si="81"/>
        <v>3000</v>
      </c>
      <c r="EA57" s="17">
        <f t="shared" si="82"/>
        <v>0.99564077395696771</v>
      </c>
      <c r="EB57" s="20">
        <f t="shared" si="83"/>
        <v>99.044403294437615</v>
      </c>
      <c r="ED57" s="2">
        <v>12500</v>
      </c>
      <c r="EE57" s="2">
        <v>0</v>
      </c>
      <c r="EF57" s="2">
        <v>0</v>
      </c>
      <c r="EG57" s="2">
        <f t="shared" si="84"/>
        <v>69405</v>
      </c>
      <c r="EH57" s="2">
        <f t="shared" si="85"/>
        <v>8665549.4394659624</v>
      </c>
      <c r="EI57" s="17">
        <f t="shared" si="86"/>
        <v>0.99991355836971085</v>
      </c>
      <c r="EJ57" s="18">
        <f t="shared" si="87"/>
        <v>8740549.4394659624</v>
      </c>
      <c r="EK57" s="18">
        <f t="shared" si="88"/>
        <v>3000</v>
      </c>
      <c r="EL57" s="17">
        <f t="shared" si="89"/>
        <v>0.99564364252192372</v>
      </c>
      <c r="EM57" s="20">
        <f t="shared" si="90"/>
        <v>98.833347591178011</v>
      </c>
    </row>
    <row r="58" spans="1:143">
      <c r="A58" s="36">
        <v>51</v>
      </c>
      <c r="B58" s="16">
        <f t="shared" si="1"/>
        <v>13000</v>
      </c>
      <c r="C58" s="2">
        <f t="shared" si="2"/>
        <v>24</v>
      </c>
      <c r="D58" s="2">
        <f t="shared" si="2"/>
        <v>308709.16970433405</v>
      </c>
      <c r="E58" s="2">
        <f t="shared" si="94"/>
        <v>841914</v>
      </c>
      <c r="F58" s="2">
        <f t="shared" si="94"/>
        <v>105304453.4327779</v>
      </c>
      <c r="G58" s="17">
        <f t="shared" si="4"/>
        <v>0.99994299030122502</v>
      </c>
      <c r="H58" s="18">
        <f t="shared" si="0"/>
        <v>105928453.4327779</v>
      </c>
      <c r="I58" s="18">
        <f t="shared" si="5"/>
        <v>32709.169704332948</v>
      </c>
      <c r="J58" s="17">
        <f t="shared" si="91"/>
        <v>0.99600938292315033</v>
      </c>
      <c r="K58" s="20">
        <f t="shared" si="6"/>
        <v>102.91688704546158</v>
      </c>
      <c r="M58" s="2">
        <v>13000</v>
      </c>
      <c r="N58" s="2">
        <v>2</v>
      </c>
      <c r="O58" s="2">
        <v>25756.674731467705</v>
      </c>
      <c r="P58" s="2">
        <f t="shared" si="7"/>
        <v>70546</v>
      </c>
      <c r="Q58" s="2">
        <f t="shared" si="8"/>
        <v>8838525.226642279</v>
      </c>
      <c r="R58" s="17">
        <f t="shared" si="9"/>
        <v>0.99994330262225373</v>
      </c>
      <c r="S58" s="18">
        <f t="shared" si="10"/>
        <v>8890525.226642279</v>
      </c>
      <c r="T58" s="18">
        <f t="shared" si="11"/>
        <v>2756.6747314669192</v>
      </c>
      <c r="U58" s="17">
        <f t="shared" si="12"/>
        <v>0.99602590395407653</v>
      </c>
      <c r="V58" s="20">
        <f t="shared" si="13"/>
        <v>102.75041513565206</v>
      </c>
      <c r="X58" s="2">
        <v>13000</v>
      </c>
      <c r="Y58" s="2">
        <v>2</v>
      </c>
      <c r="Z58" s="2">
        <v>25734.143299642827</v>
      </c>
      <c r="AA58" s="2">
        <f t="shared" si="14"/>
        <v>70553</v>
      </c>
      <c r="AB58" s="2">
        <f t="shared" si="15"/>
        <v>8840329.7461017966</v>
      </c>
      <c r="AC58" s="17">
        <f t="shared" si="16"/>
        <v>0.99994330824723276</v>
      </c>
      <c r="AD58" s="18">
        <f t="shared" si="17"/>
        <v>8892329.7461017966</v>
      </c>
      <c r="AE58" s="18">
        <f t="shared" si="18"/>
        <v>2734.1432996429503</v>
      </c>
      <c r="AF58" s="17">
        <f t="shared" si="19"/>
        <v>0.99603524414859934</v>
      </c>
      <c r="AG58" s="20">
        <f t="shared" si="20"/>
        <v>102.74072031332506</v>
      </c>
      <c r="AI58" s="2">
        <v>13000</v>
      </c>
      <c r="AJ58" s="2">
        <v>2</v>
      </c>
      <c r="AK58" s="2">
        <v>25734.143299642827</v>
      </c>
      <c r="AL58" s="2">
        <f t="shared" si="21"/>
        <v>70553</v>
      </c>
      <c r="AM58" s="2">
        <f t="shared" si="22"/>
        <v>8840329.7461017966</v>
      </c>
      <c r="AN58" s="17">
        <f t="shared" si="23"/>
        <v>0.99994330824723276</v>
      </c>
      <c r="AO58" s="18">
        <f t="shared" si="24"/>
        <v>8892329.7461017966</v>
      </c>
      <c r="AP58" s="18">
        <f t="shared" si="25"/>
        <v>2734.1432996429503</v>
      </c>
      <c r="AQ58" s="17">
        <f t="shared" si="26"/>
        <v>0.99603524414859934</v>
      </c>
      <c r="AR58" s="20">
        <f t="shared" si="27"/>
        <v>102.74072031332506</v>
      </c>
      <c r="AT58" s="2">
        <v>13000</v>
      </c>
      <c r="AU58" s="2">
        <v>2</v>
      </c>
      <c r="AV58" s="2">
        <v>25767.048523663718</v>
      </c>
      <c r="AW58" s="2">
        <f t="shared" si="28"/>
        <v>70332</v>
      </c>
      <c r="AX58" s="2">
        <f t="shared" si="29"/>
        <v>8804133.9959930163</v>
      </c>
      <c r="AY58" s="17">
        <f t="shared" si="30"/>
        <v>0.99994313011828939</v>
      </c>
      <c r="AZ58" s="18">
        <f t="shared" si="31"/>
        <v>8856133.9959930163</v>
      </c>
      <c r="BA58" s="18">
        <f t="shared" si="32"/>
        <v>2767.0485236644745</v>
      </c>
      <c r="BB58" s="17">
        <f t="shared" si="33"/>
        <v>0.99600658640923889</v>
      </c>
      <c r="BC58" s="20">
        <f t="shared" si="34"/>
        <v>102.83454956913472</v>
      </c>
      <c r="BE58" s="2">
        <v>13000</v>
      </c>
      <c r="BF58" s="2">
        <v>2</v>
      </c>
      <c r="BG58" s="2">
        <v>25753.746462799903</v>
      </c>
      <c r="BH58" s="2">
        <f t="shared" si="35"/>
        <v>70315</v>
      </c>
      <c r="BI58" s="2">
        <f t="shared" si="36"/>
        <v>8806128.1713957936</v>
      </c>
      <c r="BJ58" s="17">
        <f t="shared" si="37"/>
        <v>0.99994311636968669</v>
      </c>
      <c r="BK58" s="18">
        <f t="shared" si="38"/>
        <v>8858128.1713957936</v>
      </c>
      <c r="BL58" s="18">
        <f t="shared" si="39"/>
        <v>2753.7464627996087</v>
      </c>
      <c r="BM58" s="17">
        <f t="shared" si="40"/>
        <v>0.99601254109794257</v>
      </c>
      <c r="BN58" s="20">
        <f t="shared" si="41"/>
        <v>102.78716437488522</v>
      </c>
      <c r="BP58" s="2">
        <v>13000</v>
      </c>
      <c r="BQ58" s="2">
        <v>2</v>
      </c>
      <c r="BR58" s="2">
        <v>25702.431117226537</v>
      </c>
      <c r="BS58" s="2">
        <f t="shared" si="42"/>
        <v>70101</v>
      </c>
      <c r="BT58" s="2">
        <f t="shared" si="43"/>
        <v>8783905.4444974195</v>
      </c>
      <c r="BU58" s="17">
        <f t="shared" si="44"/>
        <v>0.99994294272876405</v>
      </c>
      <c r="BV58" s="18">
        <f t="shared" si="45"/>
        <v>8835905.4444974195</v>
      </c>
      <c r="BW58" s="18">
        <f t="shared" si="46"/>
        <v>2702.431117227301</v>
      </c>
      <c r="BX58" s="17">
        <f t="shared" si="47"/>
        <v>0.99602211883737624</v>
      </c>
      <c r="BY58" s="20">
        <f t="shared" si="48"/>
        <v>102.733070655427</v>
      </c>
      <c r="CA58" s="2">
        <v>13000</v>
      </c>
      <c r="CB58" s="2">
        <v>2</v>
      </c>
      <c r="CC58" s="2">
        <v>25534.811325374252</v>
      </c>
      <c r="CD58" s="2">
        <f t="shared" si="49"/>
        <v>70432</v>
      </c>
      <c r="CE58" s="2">
        <f t="shared" si="50"/>
        <v>8748640.7015236504</v>
      </c>
      <c r="CF58" s="17">
        <f t="shared" si="51"/>
        <v>0.99994321085808391</v>
      </c>
      <c r="CG58" s="18">
        <f t="shared" si="52"/>
        <v>8800640.7015236504</v>
      </c>
      <c r="CH58" s="18">
        <f t="shared" si="53"/>
        <v>2534.8113253749907</v>
      </c>
      <c r="CI58" s="17">
        <f t="shared" si="54"/>
        <v>0.99607041496030058</v>
      </c>
      <c r="CJ58" s="20">
        <f t="shared" si="55"/>
        <v>103.63675051158063</v>
      </c>
      <c r="CL58" s="2">
        <v>13000</v>
      </c>
      <c r="CM58" s="2">
        <v>2</v>
      </c>
      <c r="CN58" s="2">
        <v>25745.403346984731</v>
      </c>
      <c r="CO58" s="2">
        <f t="shared" si="56"/>
        <v>70301</v>
      </c>
      <c r="CP58" s="2">
        <f t="shared" si="57"/>
        <v>8749603.5056231879</v>
      </c>
      <c r="CQ58" s="17">
        <f t="shared" si="58"/>
        <v>0.99994310504231565</v>
      </c>
      <c r="CR58" s="18">
        <f t="shared" si="59"/>
        <v>8801603.5056231879</v>
      </c>
      <c r="CS58" s="18">
        <f t="shared" si="60"/>
        <v>2745.4033469855785</v>
      </c>
      <c r="CT58" s="17">
        <f t="shared" si="61"/>
        <v>0.9959902294890195</v>
      </c>
      <c r="CU58" s="20">
        <f t="shared" si="62"/>
        <v>103.42436006272688</v>
      </c>
      <c r="CW58" s="2">
        <v>13000</v>
      </c>
      <c r="CX58" s="2">
        <v>2</v>
      </c>
      <c r="CY58" s="2">
        <v>25710.584444800905</v>
      </c>
      <c r="CZ58" s="2">
        <f t="shared" si="63"/>
        <v>69792</v>
      </c>
      <c r="DA58" s="2">
        <f t="shared" si="64"/>
        <v>8746548.7548137773</v>
      </c>
      <c r="DB58" s="17">
        <f t="shared" si="65"/>
        <v>0.99994269012550863</v>
      </c>
      <c r="DC58" s="18">
        <f t="shared" si="66"/>
        <v>8798548.7548137773</v>
      </c>
      <c r="DD58" s="18">
        <f t="shared" si="67"/>
        <v>2710.5844448003918</v>
      </c>
      <c r="DE58" s="17">
        <f t="shared" si="68"/>
        <v>0.99600217513101896</v>
      </c>
      <c r="DF58" s="20">
        <f t="shared" si="69"/>
        <v>102.71245938216174</v>
      </c>
      <c r="DH58" s="2">
        <v>13000</v>
      </c>
      <c r="DI58" s="2">
        <v>2</v>
      </c>
      <c r="DJ58" s="2">
        <v>25715.303597157916</v>
      </c>
      <c r="DK58" s="2">
        <f t="shared" si="70"/>
        <v>69792</v>
      </c>
      <c r="DL58" s="2">
        <f t="shared" si="71"/>
        <v>8734178.7280032951</v>
      </c>
      <c r="DM58" s="17">
        <f t="shared" si="72"/>
        <v>0.99994269012550863</v>
      </c>
      <c r="DN58" s="18">
        <f t="shared" si="73"/>
        <v>8786178.7280032951</v>
      </c>
      <c r="DO58" s="18">
        <f t="shared" si="74"/>
        <v>2715.3035971578211</v>
      </c>
      <c r="DP58" s="17">
        <f t="shared" si="75"/>
        <v>0.99599475962828765</v>
      </c>
      <c r="DQ58" s="20">
        <f t="shared" si="76"/>
        <v>102.85630205528282</v>
      </c>
      <c r="DS58" s="2">
        <v>13000</v>
      </c>
      <c r="DT58" s="2">
        <v>2</v>
      </c>
      <c r="DU58" s="2">
        <v>25794.994619889392</v>
      </c>
      <c r="DV58" s="2">
        <f t="shared" si="77"/>
        <v>69790</v>
      </c>
      <c r="DW58" s="2">
        <f t="shared" si="78"/>
        <v>8720820.0876802448</v>
      </c>
      <c r="DX58" s="17">
        <f t="shared" si="79"/>
        <v>0.99994268848325074</v>
      </c>
      <c r="DY58" s="18">
        <f t="shared" si="80"/>
        <v>8772820.0876802448</v>
      </c>
      <c r="DZ58" s="18">
        <f t="shared" si="81"/>
        <v>2794.9946198891848</v>
      </c>
      <c r="EA58" s="17">
        <f t="shared" si="82"/>
        <v>0.99595808326646496</v>
      </c>
      <c r="EB58" s="20">
        <f t="shared" si="83"/>
        <v>103.00617942621511</v>
      </c>
      <c r="ED58" s="2">
        <v>13000</v>
      </c>
      <c r="EE58" s="2">
        <v>2</v>
      </c>
      <c r="EF58" s="2">
        <v>25759.88493568336</v>
      </c>
      <c r="EG58" s="2">
        <f t="shared" si="84"/>
        <v>69407</v>
      </c>
      <c r="EH58" s="2">
        <f t="shared" si="85"/>
        <v>8691309.324401645</v>
      </c>
      <c r="EI58" s="17">
        <f t="shared" si="86"/>
        <v>0.99994237224647387</v>
      </c>
      <c r="EJ58" s="18">
        <f t="shared" si="87"/>
        <v>8743309.324401645</v>
      </c>
      <c r="EK58" s="18">
        <f t="shared" si="88"/>
        <v>2759.8849356826395</v>
      </c>
      <c r="EL58" s="17">
        <f t="shared" si="89"/>
        <v>0.99595802343233841</v>
      </c>
      <c r="EM58" s="20">
        <f t="shared" si="90"/>
        <v>102.78668149482513</v>
      </c>
    </row>
    <row r="59" spans="1:143">
      <c r="A59" s="36">
        <v>52</v>
      </c>
      <c r="B59" s="16">
        <f t="shared" si="1"/>
        <v>13500</v>
      </c>
      <c r="C59" s="2">
        <f t="shared" si="2"/>
        <v>0</v>
      </c>
      <c r="D59" s="2">
        <f t="shared" si="2"/>
        <v>0</v>
      </c>
      <c r="E59" s="2">
        <f t="shared" si="94"/>
        <v>841914</v>
      </c>
      <c r="F59" s="2">
        <f t="shared" si="94"/>
        <v>105304453.4327779</v>
      </c>
      <c r="G59" s="17">
        <f t="shared" si="4"/>
        <v>0.99994299030122502</v>
      </c>
      <c r="H59" s="18">
        <f t="shared" si="0"/>
        <v>105952453.4327779</v>
      </c>
      <c r="I59" s="18">
        <f t="shared" si="5"/>
        <v>24000</v>
      </c>
      <c r="J59" s="17">
        <f t="shared" si="91"/>
        <v>0.99623504679735508</v>
      </c>
      <c r="K59" s="20">
        <f t="shared" si="6"/>
        <v>106.87522885490242</v>
      </c>
      <c r="M59" s="2">
        <v>13500</v>
      </c>
      <c r="N59" s="2">
        <v>0</v>
      </c>
      <c r="O59" s="2">
        <v>0</v>
      </c>
      <c r="P59" s="2">
        <f t="shared" si="7"/>
        <v>70546</v>
      </c>
      <c r="Q59" s="2">
        <f t="shared" si="8"/>
        <v>8838525.226642279</v>
      </c>
      <c r="R59" s="17">
        <f t="shared" si="9"/>
        <v>0.99994330262225373</v>
      </c>
      <c r="S59" s="18">
        <f t="shared" si="10"/>
        <v>8892525.226642279</v>
      </c>
      <c r="T59" s="18">
        <f t="shared" si="11"/>
        <v>2000</v>
      </c>
      <c r="U59" s="17">
        <f t="shared" si="12"/>
        <v>0.99624996853486625</v>
      </c>
      <c r="V59" s="20">
        <f t="shared" si="13"/>
        <v>106.70235417933098</v>
      </c>
      <c r="X59" s="2">
        <v>13500</v>
      </c>
      <c r="Y59" s="2">
        <v>0</v>
      </c>
      <c r="Z59" s="2">
        <v>0</v>
      </c>
      <c r="AA59" s="2">
        <f t="shared" si="14"/>
        <v>70553</v>
      </c>
      <c r="AB59" s="2">
        <f t="shared" si="15"/>
        <v>8840329.7461017966</v>
      </c>
      <c r="AC59" s="17">
        <f t="shared" si="16"/>
        <v>0.99994330824723276</v>
      </c>
      <c r="AD59" s="18">
        <f t="shared" si="17"/>
        <v>8894329.7461017966</v>
      </c>
      <c r="AE59" s="18">
        <f t="shared" si="18"/>
        <v>2000</v>
      </c>
      <c r="AF59" s="17">
        <f t="shared" si="19"/>
        <v>0.99625926536071996</v>
      </c>
      <c r="AG59" s="20">
        <f t="shared" si="20"/>
        <v>106.69228647922216</v>
      </c>
      <c r="AI59" s="2">
        <v>13500</v>
      </c>
      <c r="AJ59" s="2">
        <v>0</v>
      </c>
      <c r="AK59" s="2">
        <v>0</v>
      </c>
      <c r="AL59" s="2">
        <f t="shared" si="21"/>
        <v>70553</v>
      </c>
      <c r="AM59" s="2">
        <f t="shared" si="22"/>
        <v>8840329.7461017966</v>
      </c>
      <c r="AN59" s="17">
        <f t="shared" si="23"/>
        <v>0.99994330824723276</v>
      </c>
      <c r="AO59" s="18">
        <f t="shared" si="24"/>
        <v>8894329.7461017966</v>
      </c>
      <c r="AP59" s="18">
        <f t="shared" si="25"/>
        <v>2000</v>
      </c>
      <c r="AQ59" s="17">
        <f t="shared" si="26"/>
        <v>0.99625926536071996</v>
      </c>
      <c r="AR59" s="20">
        <f t="shared" si="27"/>
        <v>106.69228647922216</v>
      </c>
      <c r="AT59" s="2">
        <v>13500</v>
      </c>
      <c r="AU59" s="2">
        <v>0</v>
      </c>
      <c r="AV59" s="2">
        <v>0</v>
      </c>
      <c r="AW59" s="2">
        <f t="shared" si="28"/>
        <v>70332</v>
      </c>
      <c r="AX59" s="2">
        <f t="shared" si="29"/>
        <v>8804133.9959930163</v>
      </c>
      <c r="AY59" s="17">
        <f t="shared" si="30"/>
        <v>0.99994313011828939</v>
      </c>
      <c r="AZ59" s="18">
        <f t="shared" si="31"/>
        <v>8858133.9959930163</v>
      </c>
      <c r="BA59" s="18">
        <f t="shared" si="32"/>
        <v>2000</v>
      </c>
      <c r="BB59" s="17">
        <f t="shared" si="33"/>
        <v>0.99623151674269139</v>
      </c>
      <c r="BC59" s="20">
        <f t="shared" si="34"/>
        <v>106.78972455256297</v>
      </c>
      <c r="BE59" s="2">
        <v>13500</v>
      </c>
      <c r="BF59" s="2">
        <v>0</v>
      </c>
      <c r="BG59" s="2">
        <v>0</v>
      </c>
      <c r="BH59" s="2">
        <f t="shared" si="35"/>
        <v>70315</v>
      </c>
      <c r="BI59" s="2">
        <f t="shared" si="36"/>
        <v>8806128.1713957936</v>
      </c>
      <c r="BJ59" s="17">
        <f t="shared" si="37"/>
        <v>0.99994311636968669</v>
      </c>
      <c r="BK59" s="18">
        <f t="shared" si="38"/>
        <v>8860128.1713957936</v>
      </c>
      <c r="BL59" s="18">
        <f t="shared" si="39"/>
        <v>2000</v>
      </c>
      <c r="BM59" s="17">
        <f t="shared" si="40"/>
        <v>0.99623742213868294</v>
      </c>
      <c r="BN59" s="20">
        <f t="shared" si="41"/>
        <v>106.74051685084234</v>
      </c>
      <c r="BP59" s="2">
        <v>13500</v>
      </c>
      <c r="BQ59" s="2">
        <v>0</v>
      </c>
      <c r="BR59" s="2">
        <v>0</v>
      </c>
      <c r="BS59" s="2">
        <f t="shared" si="42"/>
        <v>70101</v>
      </c>
      <c r="BT59" s="2">
        <f t="shared" si="43"/>
        <v>8783905.4444974195</v>
      </c>
      <c r="BU59" s="17">
        <f t="shared" si="44"/>
        <v>0.99994294272876405</v>
      </c>
      <c r="BV59" s="18">
        <f t="shared" si="45"/>
        <v>8837905.4444974195</v>
      </c>
      <c r="BW59" s="18">
        <f t="shared" si="46"/>
        <v>2000</v>
      </c>
      <c r="BX59" s="17">
        <f t="shared" si="47"/>
        <v>0.99624756763265687</v>
      </c>
      <c r="BY59" s="20">
        <f t="shared" si="48"/>
        <v>106.68434260371265</v>
      </c>
      <c r="CA59" s="2">
        <v>13500</v>
      </c>
      <c r="CB59" s="2">
        <v>0</v>
      </c>
      <c r="CC59" s="2">
        <v>0</v>
      </c>
      <c r="CD59" s="2">
        <f t="shared" si="49"/>
        <v>70432</v>
      </c>
      <c r="CE59" s="2">
        <f t="shared" si="50"/>
        <v>8748640.7015236504</v>
      </c>
      <c r="CF59" s="17">
        <f t="shared" si="51"/>
        <v>0.99994321085808391</v>
      </c>
      <c r="CG59" s="18">
        <f t="shared" si="52"/>
        <v>8802640.7015236504</v>
      </c>
      <c r="CH59" s="18">
        <f t="shared" si="53"/>
        <v>2000</v>
      </c>
      <c r="CI59" s="17">
        <f t="shared" si="54"/>
        <v>0.99629677811924366</v>
      </c>
      <c r="CJ59" s="20">
        <f t="shared" si="55"/>
        <v>107.62277937741065</v>
      </c>
      <c r="CL59" s="2">
        <v>13500</v>
      </c>
      <c r="CM59" s="2">
        <v>0</v>
      </c>
      <c r="CN59" s="2">
        <v>0</v>
      </c>
      <c r="CO59" s="2">
        <f t="shared" si="56"/>
        <v>70301</v>
      </c>
      <c r="CP59" s="2">
        <f t="shared" si="57"/>
        <v>8749603.5056231879</v>
      </c>
      <c r="CQ59" s="17">
        <f t="shared" si="58"/>
        <v>0.99994310504231565</v>
      </c>
      <c r="CR59" s="18">
        <f t="shared" si="59"/>
        <v>8803603.5056231879</v>
      </c>
      <c r="CS59" s="18">
        <f t="shared" si="60"/>
        <v>2000</v>
      </c>
      <c r="CT59" s="17">
        <f t="shared" si="61"/>
        <v>0.99621654966553119</v>
      </c>
      <c r="CU59" s="20">
        <f t="shared" si="62"/>
        <v>107.40222006513945</v>
      </c>
      <c r="CW59" s="2">
        <v>13500</v>
      </c>
      <c r="CX59" s="2">
        <v>0</v>
      </c>
      <c r="CY59" s="2">
        <v>0</v>
      </c>
      <c r="CZ59" s="2">
        <f t="shared" si="63"/>
        <v>69792</v>
      </c>
      <c r="DA59" s="2">
        <f t="shared" si="64"/>
        <v>8746548.7548137773</v>
      </c>
      <c r="DB59" s="17">
        <f t="shared" si="65"/>
        <v>0.99994269012550863</v>
      </c>
      <c r="DC59" s="18">
        <f t="shared" si="66"/>
        <v>8800548.7548137773</v>
      </c>
      <c r="DD59" s="18">
        <f t="shared" si="67"/>
        <v>2000</v>
      </c>
      <c r="DE59" s="17">
        <f t="shared" si="68"/>
        <v>0.99622857659855335</v>
      </c>
      <c r="DF59" s="20">
        <f t="shared" si="69"/>
        <v>106.66293858916795</v>
      </c>
      <c r="DH59" s="2">
        <v>13500</v>
      </c>
      <c r="DI59" s="2">
        <v>0</v>
      </c>
      <c r="DJ59" s="2">
        <v>0</v>
      </c>
      <c r="DK59" s="2">
        <f t="shared" si="70"/>
        <v>69792</v>
      </c>
      <c r="DL59" s="2">
        <f t="shared" si="71"/>
        <v>8734178.7280032951</v>
      </c>
      <c r="DM59" s="17">
        <f t="shared" si="72"/>
        <v>0.99994269012550863</v>
      </c>
      <c r="DN59" s="18">
        <f t="shared" si="73"/>
        <v>8788178.7280032951</v>
      </c>
      <c r="DO59" s="18">
        <f t="shared" si="74"/>
        <v>2000</v>
      </c>
      <c r="DP59" s="17">
        <f t="shared" si="75"/>
        <v>0.99622147815757356</v>
      </c>
      <c r="DQ59" s="20">
        <f t="shared" si="76"/>
        <v>106.81231367279369</v>
      </c>
      <c r="DS59" s="2">
        <v>13500</v>
      </c>
      <c r="DT59" s="2">
        <v>0</v>
      </c>
      <c r="DU59" s="2">
        <v>0</v>
      </c>
      <c r="DV59" s="2">
        <f t="shared" si="77"/>
        <v>69790</v>
      </c>
      <c r="DW59" s="2">
        <f t="shared" si="78"/>
        <v>8720820.0876802448</v>
      </c>
      <c r="DX59" s="17">
        <f t="shared" si="79"/>
        <v>0.99994268848325074</v>
      </c>
      <c r="DY59" s="18">
        <f t="shared" si="80"/>
        <v>8774820.0876802448</v>
      </c>
      <c r="DZ59" s="18">
        <f t="shared" si="81"/>
        <v>2000</v>
      </c>
      <c r="EA59" s="17">
        <f t="shared" si="82"/>
        <v>0.99618513866559821</v>
      </c>
      <c r="EB59" s="20">
        <f t="shared" si="83"/>
        <v>106.96795555799262</v>
      </c>
      <c r="ED59" s="2">
        <v>13500</v>
      </c>
      <c r="EE59" s="2">
        <v>0</v>
      </c>
      <c r="EF59" s="2">
        <v>0</v>
      </c>
      <c r="EG59" s="2">
        <f t="shared" si="84"/>
        <v>69407</v>
      </c>
      <c r="EH59" s="2">
        <f t="shared" si="85"/>
        <v>8691309.324401645</v>
      </c>
      <c r="EI59" s="17">
        <f t="shared" si="86"/>
        <v>0.99994237224647387</v>
      </c>
      <c r="EJ59" s="18">
        <f t="shared" si="87"/>
        <v>8745309.324401645</v>
      </c>
      <c r="EK59" s="18">
        <f t="shared" si="88"/>
        <v>2000</v>
      </c>
      <c r="EL59" s="17">
        <f t="shared" si="89"/>
        <v>0.99618584518414421</v>
      </c>
      <c r="EM59" s="20">
        <f t="shared" si="90"/>
        <v>106.74001539847225</v>
      </c>
    </row>
    <row r="60" spans="1:143">
      <c r="A60" s="36">
        <v>53</v>
      </c>
      <c r="B60" s="16">
        <f t="shared" si="1"/>
        <v>14000</v>
      </c>
      <c r="C60" s="2">
        <f t="shared" si="2"/>
        <v>0</v>
      </c>
      <c r="D60" s="2">
        <f t="shared" si="2"/>
        <v>0</v>
      </c>
      <c r="E60" s="2">
        <f t="shared" si="94"/>
        <v>841914</v>
      </c>
      <c r="F60" s="2">
        <f t="shared" si="94"/>
        <v>105304453.4327779</v>
      </c>
      <c r="G60" s="17">
        <f t="shared" si="4"/>
        <v>0.99994299030122502</v>
      </c>
      <c r="H60" s="18">
        <f t="shared" si="0"/>
        <v>105976453.4327779</v>
      </c>
      <c r="I60" s="18">
        <f t="shared" si="5"/>
        <v>24000</v>
      </c>
      <c r="J60" s="17">
        <f t="shared" si="91"/>
        <v>0.99646071067155984</v>
      </c>
      <c r="K60" s="20">
        <f t="shared" si="6"/>
        <v>110.83357066434324</v>
      </c>
      <c r="M60" s="2">
        <v>14000</v>
      </c>
      <c r="N60" s="2">
        <v>0</v>
      </c>
      <c r="O60" s="2">
        <v>0</v>
      </c>
      <c r="P60" s="2">
        <f t="shared" si="7"/>
        <v>70546</v>
      </c>
      <c r="Q60" s="2">
        <f t="shared" si="8"/>
        <v>8838525.226642279</v>
      </c>
      <c r="R60" s="17">
        <f t="shared" si="9"/>
        <v>0.99994330262225373</v>
      </c>
      <c r="S60" s="18">
        <f t="shared" si="10"/>
        <v>8894525.226642279</v>
      </c>
      <c r="T60" s="18">
        <f t="shared" si="11"/>
        <v>2000</v>
      </c>
      <c r="U60" s="17">
        <f t="shared" si="12"/>
        <v>0.99647403311565597</v>
      </c>
      <c r="V60" s="20">
        <f t="shared" si="13"/>
        <v>110.6542932230099</v>
      </c>
      <c r="X60" s="2">
        <v>14000</v>
      </c>
      <c r="Y60" s="2">
        <v>0</v>
      </c>
      <c r="Z60" s="2">
        <v>0</v>
      </c>
      <c r="AA60" s="2">
        <f t="shared" si="14"/>
        <v>70553</v>
      </c>
      <c r="AB60" s="2">
        <f t="shared" si="15"/>
        <v>8840329.7461017966</v>
      </c>
      <c r="AC60" s="17">
        <f t="shared" si="16"/>
        <v>0.99994330824723276</v>
      </c>
      <c r="AD60" s="18">
        <f t="shared" si="17"/>
        <v>8896329.7461017966</v>
      </c>
      <c r="AE60" s="18">
        <f t="shared" si="18"/>
        <v>2000</v>
      </c>
      <c r="AF60" s="17">
        <f t="shared" si="19"/>
        <v>0.99648328657284047</v>
      </c>
      <c r="AG60" s="20">
        <f t="shared" si="20"/>
        <v>110.64385264511928</v>
      </c>
      <c r="AI60" s="2">
        <v>14000</v>
      </c>
      <c r="AJ60" s="2">
        <v>0</v>
      </c>
      <c r="AK60" s="2">
        <v>0</v>
      </c>
      <c r="AL60" s="2">
        <f t="shared" si="21"/>
        <v>70553</v>
      </c>
      <c r="AM60" s="2">
        <f t="shared" si="22"/>
        <v>8840329.7461017966</v>
      </c>
      <c r="AN60" s="17">
        <f t="shared" si="23"/>
        <v>0.99994330824723276</v>
      </c>
      <c r="AO60" s="18">
        <f t="shared" si="24"/>
        <v>8896329.7461017966</v>
      </c>
      <c r="AP60" s="18">
        <f t="shared" si="25"/>
        <v>2000</v>
      </c>
      <c r="AQ60" s="17">
        <f t="shared" si="26"/>
        <v>0.99648328657284047</v>
      </c>
      <c r="AR60" s="20">
        <f t="shared" si="27"/>
        <v>110.64385264511928</v>
      </c>
      <c r="AT60" s="2">
        <v>14000</v>
      </c>
      <c r="AU60" s="2">
        <v>0</v>
      </c>
      <c r="AV60" s="2">
        <v>0</v>
      </c>
      <c r="AW60" s="2">
        <f t="shared" si="28"/>
        <v>70332</v>
      </c>
      <c r="AX60" s="2">
        <f t="shared" si="29"/>
        <v>8804133.9959930163</v>
      </c>
      <c r="AY60" s="17">
        <f t="shared" si="30"/>
        <v>0.99994313011828939</v>
      </c>
      <c r="AZ60" s="18">
        <f t="shared" si="31"/>
        <v>8860133.9959930163</v>
      </c>
      <c r="BA60" s="18">
        <f t="shared" si="32"/>
        <v>2000</v>
      </c>
      <c r="BB60" s="17">
        <f t="shared" si="33"/>
        <v>0.99645644707614389</v>
      </c>
      <c r="BC60" s="20">
        <f t="shared" si="34"/>
        <v>110.74489953599124</v>
      </c>
      <c r="BE60" s="2">
        <v>14000</v>
      </c>
      <c r="BF60" s="2">
        <v>0</v>
      </c>
      <c r="BG60" s="2">
        <v>0</v>
      </c>
      <c r="BH60" s="2">
        <f t="shared" si="35"/>
        <v>70315</v>
      </c>
      <c r="BI60" s="2">
        <f t="shared" si="36"/>
        <v>8806128.1713957936</v>
      </c>
      <c r="BJ60" s="17">
        <f t="shared" si="37"/>
        <v>0.99994311636968669</v>
      </c>
      <c r="BK60" s="18">
        <f t="shared" si="38"/>
        <v>8862128.1713957936</v>
      </c>
      <c r="BL60" s="18">
        <f t="shared" si="39"/>
        <v>2000</v>
      </c>
      <c r="BM60" s="17">
        <f t="shared" si="40"/>
        <v>0.99646230317942341</v>
      </c>
      <c r="BN60" s="20">
        <f t="shared" si="41"/>
        <v>110.69386932679947</v>
      </c>
      <c r="BP60" s="2">
        <v>14000</v>
      </c>
      <c r="BQ60" s="2">
        <v>0</v>
      </c>
      <c r="BR60" s="2">
        <v>0</v>
      </c>
      <c r="BS60" s="2">
        <f t="shared" si="42"/>
        <v>70101</v>
      </c>
      <c r="BT60" s="2">
        <f t="shared" si="43"/>
        <v>8783905.4444974195</v>
      </c>
      <c r="BU60" s="17">
        <f t="shared" si="44"/>
        <v>0.99994294272876405</v>
      </c>
      <c r="BV60" s="18">
        <f t="shared" si="45"/>
        <v>8839905.4444974195</v>
      </c>
      <c r="BW60" s="18">
        <f t="shared" si="46"/>
        <v>2000</v>
      </c>
      <c r="BX60" s="17">
        <f t="shared" si="47"/>
        <v>0.9964730164279374</v>
      </c>
      <c r="BY60" s="20">
        <f t="shared" si="48"/>
        <v>110.6356145519983</v>
      </c>
      <c r="CA60" s="2">
        <v>14000</v>
      </c>
      <c r="CB60" s="2">
        <v>0</v>
      </c>
      <c r="CC60" s="2">
        <v>0</v>
      </c>
      <c r="CD60" s="2">
        <f t="shared" si="49"/>
        <v>70432</v>
      </c>
      <c r="CE60" s="2">
        <f t="shared" si="50"/>
        <v>8748640.7015236504</v>
      </c>
      <c r="CF60" s="17">
        <f t="shared" si="51"/>
        <v>0.99994321085808391</v>
      </c>
      <c r="CG60" s="18">
        <f t="shared" si="52"/>
        <v>8804640.7015236504</v>
      </c>
      <c r="CH60" s="18">
        <f t="shared" si="53"/>
        <v>2000</v>
      </c>
      <c r="CI60" s="17">
        <f t="shared" si="54"/>
        <v>0.99652314127818686</v>
      </c>
      <c r="CJ60" s="20">
        <f t="shared" si="55"/>
        <v>111.60880824324067</v>
      </c>
      <c r="CL60" s="2">
        <v>14000</v>
      </c>
      <c r="CM60" s="2">
        <v>0</v>
      </c>
      <c r="CN60" s="2">
        <v>0</v>
      </c>
      <c r="CO60" s="2">
        <f t="shared" si="56"/>
        <v>70301</v>
      </c>
      <c r="CP60" s="2">
        <f t="shared" si="57"/>
        <v>8749603.5056231879</v>
      </c>
      <c r="CQ60" s="17">
        <f t="shared" si="58"/>
        <v>0.99994310504231565</v>
      </c>
      <c r="CR60" s="18">
        <f t="shared" si="59"/>
        <v>8805603.5056231879</v>
      </c>
      <c r="CS60" s="18">
        <f t="shared" si="60"/>
        <v>2000</v>
      </c>
      <c r="CT60" s="17">
        <f t="shared" si="61"/>
        <v>0.99644286984204278</v>
      </c>
      <c r="CU60" s="20">
        <f t="shared" si="62"/>
        <v>111.38008006755202</v>
      </c>
      <c r="CW60" s="2">
        <v>14000</v>
      </c>
      <c r="CX60" s="2">
        <v>0</v>
      </c>
      <c r="CY60" s="2">
        <v>0</v>
      </c>
      <c r="CZ60" s="2">
        <f t="shared" si="63"/>
        <v>69792</v>
      </c>
      <c r="DA60" s="2">
        <f t="shared" si="64"/>
        <v>8746548.7548137773</v>
      </c>
      <c r="DB60" s="17">
        <f t="shared" si="65"/>
        <v>0.99994269012550863</v>
      </c>
      <c r="DC60" s="18">
        <f t="shared" si="66"/>
        <v>8802548.7548137773</v>
      </c>
      <c r="DD60" s="18">
        <f t="shared" si="67"/>
        <v>2000</v>
      </c>
      <c r="DE60" s="17">
        <f t="shared" si="68"/>
        <v>0.99645497806608763</v>
      </c>
      <c r="DF60" s="20">
        <f t="shared" si="69"/>
        <v>110.61341779617418</v>
      </c>
      <c r="DH60" s="2">
        <v>14000</v>
      </c>
      <c r="DI60" s="2">
        <v>0</v>
      </c>
      <c r="DJ60" s="2">
        <v>0</v>
      </c>
      <c r="DK60" s="2">
        <f t="shared" si="70"/>
        <v>69792</v>
      </c>
      <c r="DL60" s="2">
        <f t="shared" si="71"/>
        <v>8734178.7280032951</v>
      </c>
      <c r="DM60" s="17">
        <f t="shared" si="72"/>
        <v>0.99994269012550863</v>
      </c>
      <c r="DN60" s="18">
        <f t="shared" si="73"/>
        <v>8790178.7280032951</v>
      </c>
      <c r="DO60" s="18">
        <f t="shared" si="74"/>
        <v>2000</v>
      </c>
      <c r="DP60" s="17">
        <f t="shared" si="75"/>
        <v>0.99644819668685958</v>
      </c>
      <c r="DQ60" s="20">
        <f t="shared" si="76"/>
        <v>110.76832529030457</v>
      </c>
      <c r="DS60" s="2">
        <v>14000</v>
      </c>
      <c r="DT60" s="2">
        <v>0</v>
      </c>
      <c r="DU60" s="2">
        <v>0</v>
      </c>
      <c r="DV60" s="2">
        <f t="shared" si="77"/>
        <v>69790</v>
      </c>
      <c r="DW60" s="2">
        <f t="shared" si="78"/>
        <v>8720820.0876802448</v>
      </c>
      <c r="DX60" s="17">
        <f t="shared" si="79"/>
        <v>0.99994268848325074</v>
      </c>
      <c r="DY60" s="18">
        <f t="shared" si="80"/>
        <v>8776820.0876802448</v>
      </c>
      <c r="DZ60" s="18">
        <f t="shared" si="81"/>
        <v>2000</v>
      </c>
      <c r="EA60" s="17">
        <f t="shared" si="82"/>
        <v>0.99641219406473158</v>
      </c>
      <c r="EB60" s="20">
        <f t="shared" si="83"/>
        <v>110.92973168977012</v>
      </c>
      <c r="ED60" s="2">
        <v>14000</v>
      </c>
      <c r="EE60" s="2">
        <v>0</v>
      </c>
      <c r="EF60" s="2">
        <v>0</v>
      </c>
      <c r="EG60" s="2">
        <f t="shared" si="84"/>
        <v>69407</v>
      </c>
      <c r="EH60" s="2">
        <f t="shared" si="85"/>
        <v>8691309.324401645</v>
      </c>
      <c r="EI60" s="17">
        <f t="shared" si="86"/>
        <v>0.99994237224647387</v>
      </c>
      <c r="EJ60" s="18">
        <f t="shared" si="87"/>
        <v>8747309.324401645</v>
      </c>
      <c r="EK60" s="18">
        <f t="shared" si="88"/>
        <v>2000</v>
      </c>
      <c r="EL60" s="17">
        <f t="shared" si="89"/>
        <v>0.9964136669359499</v>
      </c>
      <c r="EM60" s="20">
        <f t="shared" si="90"/>
        <v>110.69334930211937</v>
      </c>
    </row>
    <row r="61" spans="1:143">
      <c r="A61" s="36">
        <v>54</v>
      </c>
      <c r="B61" s="16">
        <f t="shared" si="1"/>
        <v>14500</v>
      </c>
      <c r="C61" s="2">
        <f t="shared" si="2"/>
        <v>12</v>
      </c>
      <c r="D61" s="2">
        <f t="shared" si="2"/>
        <v>171921.93302300258</v>
      </c>
      <c r="E61" s="2">
        <f t="shared" si="94"/>
        <v>841926</v>
      </c>
      <c r="F61" s="2">
        <f t="shared" si="94"/>
        <v>105476375.3658009</v>
      </c>
      <c r="G61" s="17">
        <f t="shared" si="4"/>
        <v>0.99995724272591879</v>
      </c>
      <c r="H61" s="18">
        <f t="shared" si="0"/>
        <v>105998375.3658009</v>
      </c>
      <c r="I61" s="18">
        <f t="shared" si="5"/>
        <v>21921.933023005724</v>
      </c>
      <c r="J61" s="17">
        <f t="shared" si="91"/>
        <v>0.99666683518556098</v>
      </c>
      <c r="K61" s="20">
        <f t="shared" si="6"/>
        <v>114.79191247378408</v>
      </c>
      <c r="M61" s="2">
        <v>14500</v>
      </c>
      <c r="N61" s="2">
        <v>1</v>
      </c>
      <c r="O61" s="2">
        <v>14344.042039048269</v>
      </c>
      <c r="P61" s="2">
        <f t="shared" si="7"/>
        <v>70547</v>
      </c>
      <c r="Q61" s="2">
        <f t="shared" si="8"/>
        <v>8852869.2686813269</v>
      </c>
      <c r="R61" s="17">
        <f t="shared" si="9"/>
        <v>0.99995747696669024</v>
      </c>
      <c r="S61" s="18">
        <f t="shared" si="10"/>
        <v>8896369.2686813269</v>
      </c>
      <c r="T61" s="18">
        <f t="shared" si="11"/>
        <v>1844.0420390479267</v>
      </c>
      <c r="U61" s="17">
        <f t="shared" si="12"/>
        <v>0.99668062536887492</v>
      </c>
      <c r="V61" s="20">
        <f t="shared" si="13"/>
        <v>114.60623226668883</v>
      </c>
      <c r="X61" s="2">
        <v>14500</v>
      </c>
      <c r="Y61" s="2">
        <v>1</v>
      </c>
      <c r="Z61" s="2">
        <v>14331.494153551965</v>
      </c>
      <c r="AA61" s="2">
        <f t="shared" si="14"/>
        <v>70554</v>
      </c>
      <c r="AB61" s="2">
        <f t="shared" si="15"/>
        <v>8854661.2402553484</v>
      </c>
      <c r="AC61" s="17">
        <f t="shared" si="16"/>
        <v>0.9999574811854246</v>
      </c>
      <c r="AD61" s="18">
        <f t="shared" si="17"/>
        <v>8898161.2402553484</v>
      </c>
      <c r="AE61" s="18">
        <f t="shared" si="18"/>
        <v>1831.4941535517573</v>
      </c>
      <c r="AF61" s="17">
        <f t="shared" si="19"/>
        <v>0.99668843334297563</v>
      </c>
      <c r="AG61" s="20">
        <f t="shared" si="20"/>
        <v>114.5954188110164</v>
      </c>
      <c r="AI61" s="2">
        <v>14500</v>
      </c>
      <c r="AJ61" s="2">
        <v>1</v>
      </c>
      <c r="AK61" s="2">
        <v>14331.494153551965</v>
      </c>
      <c r="AL61" s="2">
        <f t="shared" si="21"/>
        <v>70554</v>
      </c>
      <c r="AM61" s="2">
        <f t="shared" si="22"/>
        <v>8854661.2402553484</v>
      </c>
      <c r="AN61" s="17">
        <f t="shared" si="23"/>
        <v>0.9999574811854246</v>
      </c>
      <c r="AO61" s="18">
        <f t="shared" si="24"/>
        <v>8898161.2402553484</v>
      </c>
      <c r="AP61" s="18">
        <f t="shared" si="25"/>
        <v>1831.4941535517573</v>
      </c>
      <c r="AQ61" s="17">
        <f t="shared" si="26"/>
        <v>0.99668843334297563</v>
      </c>
      <c r="AR61" s="20">
        <f t="shared" si="27"/>
        <v>114.5954188110164</v>
      </c>
      <c r="AT61" s="2">
        <v>14500</v>
      </c>
      <c r="AU61" s="2">
        <v>1</v>
      </c>
      <c r="AV61" s="2">
        <v>14349.819264288535</v>
      </c>
      <c r="AW61" s="2">
        <f t="shared" si="28"/>
        <v>70333</v>
      </c>
      <c r="AX61" s="2">
        <f t="shared" si="29"/>
        <v>8818483.8152573053</v>
      </c>
      <c r="AY61" s="17">
        <f t="shared" si="30"/>
        <v>0.99995734758871702</v>
      </c>
      <c r="AZ61" s="18">
        <f t="shared" si="31"/>
        <v>8861983.8152573053</v>
      </c>
      <c r="BA61" s="18">
        <f t="shared" si="32"/>
        <v>1849.8192642889917</v>
      </c>
      <c r="BB61" s="17">
        <f t="shared" si="33"/>
        <v>0.99666448730811552</v>
      </c>
      <c r="BC61" s="20">
        <f t="shared" si="34"/>
        <v>114.70007451941949</v>
      </c>
      <c r="BE61" s="2">
        <v>14500</v>
      </c>
      <c r="BF61" s="2">
        <v>1</v>
      </c>
      <c r="BG61" s="2">
        <v>14342.411269187232</v>
      </c>
      <c r="BH61" s="2">
        <f t="shared" si="35"/>
        <v>70316</v>
      </c>
      <c r="BI61" s="2">
        <f t="shared" si="36"/>
        <v>8820470.5826649815</v>
      </c>
      <c r="BJ61" s="17">
        <f t="shared" si="37"/>
        <v>0.99995733727726499</v>
      </c>
      <c r="BK61" s="18">
        <f t="shared" si="38"/>
        <v>8863970.5826649815</v>
      </c>
      <c r="BL61" s="18">
        <f t="shared" si="39"/>
        <v>1842.4112691879272</v>
      </c>
      <c r="BM61" s="17">
        <f t="shared" si="40"/>
        <v>0.99666946486126695</v>
      </c>
      <c r="BN61" s="20">
        <f t="shared" si="41"/>
        <v>114.64722180275659</v>
      </c>
      <c r="BP61" s="2">
        <v>14500</v>
      </c>
      <c r="BQ61" s="2">
        <v>1</v>
      </c>
      <c r="BR61" s="2">
        <v>14313.833454627445</v>
      </c>
      <c r="BS61" s="2">
        <f t="shared" si="42"/>
        <v>70102</v>
      </c>
      <c r="BT61" s="2">
        <f t="shared" si="43"/>
        <v>8798219.2779520471</v>
      </c>
      <c r="BU61" s="17">
        <f t="shared" si="44"/>
        <v>0.99995720704657298</v>
      </c>
      <c r="BV61" s="18">
        <f t="shared" si="45"/>
        <v>8841719.2779520471</v>
      </c>
      <c r="BW61" s="18">
        <f t="shared" si="46"/>
        <v>1813.8334546275437</v>
      </c>
      <c r="BX61" s="17">
        <f t="shared" si="47"/>
        <v>0.99667747971153009</v>
      </c>
      <c r="BY61" s="20">
        <f t="shared" si="48"/>
        <v>114.58688650028395</v>
      </c>
      <c r="CA61" s="2">
        <v>14500</v>
      </c>
      <c r="CB61" s="2">
        <v>1</v>
      </c>
      <c r="CC61" s="2">
        <v>14220.485017145791</v>
      </c>
      <c r="CD61" s="2">
        <f t="shared" si="49"/>
        <v>70433</v>
      </c>
      <c r="CE61" s="2">
        <f t="shared" si="50"/>
        <v>8762861.1865407955</v>
      </c>
      <c r="CF61" s="17">
        <f t="shared" si="51"/>
        <v>0.99995740814356293</v>
      </c>
      <c r="CG61" s="18">
        <f t="shared" si="52"/>
        <v>8806361.1865407955</v>
      </c>
      <c r="CH61" s="18">
        <f t="shared" si="53"/>
        <v>1720.4850171450526</v>
      </c>
      <c r="CI61" s="17">
        <f t="shared" si="54"/>
        <v>0.99671786848988453</v>
      </c>
      <c r="CJ61" s="20">
        <f t="shared" si="55"/>
        <v>115.5948371090707</v>
      </c>
      <c r="CL61" s="2">
        <v>14500</v>
      </c>
      <c r="CM61" s="2">
        <v>1</v>
      </c>
      <c r="CN61" s="2">
        <v>14337.7649394402</v>
      </c>
      <c r="CO61" s="2">
        <f t="shared" si="56"/>
        <v>70302</v>
      </c>
      <c r="CP61" s="2">
        <f t="shared" si="57"/>
        <v>8763941.2705626283</v>
      </c>
      <c r="CQ61" s="17">
        <f t="shared" si="58"/>
        <v>0.99995732878173671</v>
      </c>
      <c r="CR61" s="18">
        <f t="shared" si="59"/>
        <v>8807441.2705626283</v>
      </c>
      <c r="CS61" s="18">
        <f t="shared" si="60"/>
        <v>1837.7649394404143</v>
      </c>
      <c r="CT61" s="17">
        <f t="shared" si="61"/>
        <v>0.99665083148478328</v>
      </c>
      <c r="CU61" s="20">
        <f t="shared" si="62"/>
        <v>115.35794006996458</v>
      </c>
      <c r="CW61" s="2">
        <v>14500</v>
      </c>
      <c r="CX61" s="2">
        <v>1</v>
      </c>
      <c r="CY61" s="2">
        <v>14318.374090198775</v>
      </c>
      <c r="CZ61" s="2">
        <f t="shared" si="63"/>
        <v>69793</v>
      </c>
      <c r="DA61" s="2">
        <f t="shared" si="64"/>
        <v>8760867.1289039757</v>
      </c>
      <c r="DB61" s="17">
        <f t="shared" si="65"/>
        <v>0.99995701759413147</v>
      </c>
      <c r="DC61" s="18">
        <f t="shared" si="66"/>
        <v>8804367.1289039757</v>
      </c>
      <c r="DD61" s="18">
        <f t="shared" si="67"/>
        <v>1818.3740901984274</v>
      </c>
      <c r="DE61" s="17">
        <f t="shared" si="68"/>
        <v>0.99666081934736128</v>
      </c>
      <c r="DF61" s="20">
        <f t="shared" si="69"/>
        <v>114.5638970031804</v>
      </c>
      <c r="DH61" s="2">
        <v>14500</v>
      </c>
      <c r="DI61" s="2">
        <v>1</v>
      </c>
      <c r="DJ61" s="2">
        <v>14321.002213607693</v>
      </c>
      <c r="DK61" s="2">
        <f t="shared" si="70"/>
        <v>69793</v>
      </c>
      <c r="DL61" s="2">
        <f t="shared" si="71"/>
        <v>8748499.7302169036</v>
      </c>
      <c r="DM61" s="17">
        <f t="shared" si="72"/>
        <v>0.99995701759413147</v>
      </c>
      <c r="DN61" s="18">
        <f t="shared" si="73"/>
        <v>8791999.7302169036</v>
      </c>
      <c r="DO61" s="18">
        <f t="shared" si="74"/>
        <v>1821.0022136084735</v>
      </c>
      <c r="DP61" s="17">
        <f t="shared" si="75"/>
        <v>0.99665462415870743</v>
      </c>
      <c r="DQ61" s="20">
        <f t="shared" si="76"/>
        <v>114.72433690781546</v>
      </c>
      <c r="DS61" s="2">
        <v>14500</v>
      </c>
      <c r="DT61" s="2">
        <v>1</v>
      </c>
      <c r="DU61" s="2">
        <v>14365.382607898206</v>
      </c>
      <c r="DV61" s="2">
        <f t="shared" si="77"/>
        <v>69791</v>
      </c>
      <c r="DW61" s="2">
        <f t="shared" si="78"/>
        <v>8735185.4702881426</v>
      </c>
      <c r="DX61" s="17">
        <f t="shared" si="79"/>
        <v>0.99995701636243806</v>
      </c>
      <c r="DY61" s="18">
        <f t="shared" si="80"/>
        <v>8778685.4702881426</v>
      </c>
      <c r="DZ61" s="18">
        <f t="shared" si="81"/>
        <v>1865.3826078977436</v>
      </c>
      <c r="EA61" s="17">
        <f t="shared" si="82"/>
        <v>0.99662396666101782</v>
      </c>
      <c r="EB61" s="20">
        <f t="shared" si="83"/>
        <v>114.89150782154763</v>
      </c>
      <c r="ED61" s="2">
        <v>14500</v>
      </c>
      <c r="EE61" s="2">
        <v>1</v>
      </c>
      <c r="EF61" s="2">
        <v>14345.829820456518</v>
      </c>
      <c r="EG61" s="2">
        <f t="shared" si="84"/>
        <v>69408</v>
      </c>
      <c r="EH61" s="2">
        <f t="shared" si="85"/>
        <v>8705655.154222101</v>
      </c>
      <c r="EI61" s="17">
        <f t="shared" si="86"/>
        <v>0.99995677918485537</v>
      </c>
      <c r="EJ61" s="18">
        <f t="shared" si="87"/>
        <v>8749155.154222101</v>
      </c>
      <c r="EK61" s="18">
        <f t="shared" si="88"/>
        <v>1845.8298204559833</v>
      </c>
      <c r="EL61" s="17">
        <f t="shared" si="89"/>
        <v>0.99662392702756575</v>
      </c>
      <c r="EM61" s="20">
        <f t="shared" si="90"/>
        <v>114.64668320576649</v>
      </c>
    </row>
    <row r="62" spans="1:143">
      <c r="A62" s="36">
        <v>55</v>
      </c>
      <c r="B62" s="16">
        <f t="shared" si="1"/>
        <v>15000</v>
      </c>
      <c r="C62" s="2">
        <f t="shared" si="2"/>
        <v>0</v>
      </c>
      <c r="D62" s="2">
        <f t="shared" si="2"/>
        <v>0</v>
      </c>
      <c r="E62" s="2">
        <f t="shared" si="94"/>
        <v>841926</v>
      </c>
      <c r="F62" s="2">
        <f t="shared" si="94"/>
        <v>105476375.3658009</v>
      </c>
      <c r="G62" s="17">
        <f t="shared" si="4"/>
        <v>0.99995724272591879</v>
      </c>
      <c r="H62" s="18">
        <f t="shared" si="0"/>
        <v>106016375.3658009</v>
      </c>
      <c r="I62" s="18">
        <f t="shared" si="5"/>
        <v>18000</v>
      </c>
      <c r="J62" s="17">
        <f t="shared" si="91"/>
        <v>0.99683608309121452</v>
      </c>
      <c r="K62" s="20">
        <f t="shared" si="6"/>
        <v>118.7502542832249</v>
      </c>
      <c r="M62" s="2">
        <v>15000</v>
      </c>
      <c r="N62" s="2">
        <v>0</v>
      </c>
      <c r="O62" s="2">
        <v>0</v>
      </c>
      <c r="P62" s="2">
        <f t="shared" si="7"/>
        <v>70547</v>
      </c>
      <c r="Q62" s="2">
        <f t="shared" si="8"/>
        <v>8852869.2686813269</v>
      </c>
      <c r="R62" s="17">
        <f t="shared" si="9"/>
        <v>0.99995747696669024</v>
      </c>
      <c r="S62" s="18">
        <f t="shared" si="10"/>
        <v>8897869.2686813269</v>
      </c>
      <c r="T62" s="18">
        <f t="shared" si="11"/>
        <v>1500</v>
      </c>
      <c r="U62" s="17">
        <f t="shared" si="12"/>
        <v>0.99684867380446718</v>
      </c>
      <c r="V62" s="20">
        <f t="shared" si="13"/>
        <v>118.55817131036775</v>
      </c>
      <c r="X62" s="2">
        <v>15000</v>
      </c>
      <c r="Y62" s="2">
        <v>0</v>
      </c>
      <c r="Z62" s="2">
        <v>0</v>
      </c>
      <c r="AA62" s="2">
        <f t="shared" si="14"/>
        <v>70554</v>
      </c>
      <c r="AB62" s="2">
        <f t="shared" si="15"/>
        <v>8854661.2402553484</v>
      </c>
      <c r="AC62" s="17">
        <f t="shared" si="16"/>
        <v>0.9999574811854246</v>
      </c>
      <c r="AD62" s="18">
        <f t="shared" si="17"/>
        <v>8899661.2402553484</v>
      </c>
      <c r="AE62" s="18">
        <f t="shared" si="18"/>
        <v>1500</v>
      </c>
      <c r="AF62" s="17">
        <f t="shared" si="19"/>
        <v>0.99685644925206596</v>
      </c>
      <c r="AG62" s="20">
        <f t="shared" si="20"/>
        <v>118.54698497691352</v>
      </c>
      <c r="AI62" s="2">
        <v>15000</v>
      </c>
      <c r="AJ62" s="2">
        <v>0</v>
      </c>
      <c r="AK62" s="2">
        <v>0</v>
      </c>
      <c r="AL62" s="2">
        <f t="shared" si="21"/>
        <v>70554</v>
      </c>
      <c r="AM62" s="2">
        <f t="shared" si="22"/>
        <v>8854661.2402553484</v>
      </c>
      <c r="AN62" s="17">
        <f t="shared" si="23"/>
        <v>0.9999574811854246</v>
      </c>
      <c r="AO62" s="18">
        <f t="shared" si="24"/>
        <v>8899661.2402553484</v>
      </c>
      <c r="AP62" s="18">
        <f t="shared" si="25"/>
        <v>1500</v>
      </c>
      <c r="AQ62" s="17">
        <f t="shared" si="26"/>
        <v>0.99685644925206596</v>
      </c>
      <c r="AR62" s="20">
        <f t="shared" si="27"/>
        <v>118.54698497691352</v>
      </c>
      <c r="AT62" s="2">
        <v>15000</v>
      </c>
      <c r="AU62" s="2">
        <v>0</v>
      </c>
      <c r="AV62" s="2">
        <v>0</v>
      </c>
      <c r="AW62" s="2">
        <f t="shared" si="28"/>
        <v>70333</v>
      </c>
      <c r="AX62" s="2">
        <f t="shared" si="29"/>
        <v>8818483.8152573053</v>
      </c>
      <c r="AY62" s="17">
        <f t="shared" si="30"/>
        <v>0.99995734758871702</v>
      </c>
      <c r="AZ62" s="18">
        <f t="shared" si="31"/>
        <v>8863483.8152573053</v>
      </c>
      <c r="BA62" s="18">
        <f t="shared" si="32"/>
        <v>1500</v>
      </c>
      <c r="BB62" s="17">
        <f t="shared" si="33"/>
        <v>0.99683318505820495</v>
      </c>
      <c r="BC62" s="20">
        <f t="shared" si="34"/>
        <v>118.65524950284775</v>
      </c>
      <c r="BE62" s="2">
        <v>15000</v>
      </c>
      <c r="BF62" s="2">
        <v>0</v>
      </c>
      <c r="BG62" s="2">
        <v>0</v>
      </c>
      <c r="BH62" s="2">
        <f t="shared" si="35"/>
        <v>70316</v>
      </c>
      <c r="BI62" s="2">
        <f t="shared" si="36"/>
        <v>8820470.5826649815</v>
      </c>
      <c r="BJ62" s="17">
        <f t="shared" si="37"/>
        <v>0.99995733727726499</v>
      </c>
      <c r="BK62" s="18">
        <f t="shared" si="38"/>
        <v>8865470.5826649815</v>
      </c>
      <c r="BL62" s="18">
        <f t="shared" si="39"/>
        <v>1500</v>
      </c>
      <c r="BM62" s="17">
        <f t="shared" si="40"/>
        <v>0.99683812564182228</v>
      </c>
      <c r="BN62" s="20">
        <f t="shared" si="41"/>
        <v>118.60057427871371</v>
      </c>
      <c r="BP62" s="2">
        <v>15000</v>
      </c>
      <c r="BQ62" s="2">
        <v>0</v>
      </c>
      <c r="BR62" s="2">
        <v>0</v>
      </c>
      <c r="BS62" s="2">
        <f t="shared" si="42"/>
        <v>70102</v>
      </c>
      <c r="BT62" s="2">
        <f t="shared" si="43"/>
        <v>8798219.2779520471</v>
      </c>
      <c r="BU62" s="17">
        <f t="shared" si="44"/>
        <v>0.99995720704657298</v>
      </c>
      <c r="BV62" s="18">
        <f t="shared" si="45"/>
        <v>8843219.2779520471</v>
      </c>
      <c r="BW62" s="18">
        <f t="shared" si="46"/>
        <v>1500</v>
      </c>
      <c r="BX62" s="17">
        <f t="shared" si="47"/>
        <v>0.9968465663079904</v>
      </c>
      <c r="BY62" s="20">
        <f t="shared" si="48"/>
        <v>118.5381584485696</v>
      </c>
      <c r="CA62" s="2">
        <v>15000</v>
      </c>
      <c r="CB62" s="2">
        <v>0</v>
      </c>
      <c r="CC62" s="2">
        <v>0</v>
      </c>
      <c r="CD62" s="2">
        <f t="shared" si="49"/>
        <v>70433</v>
      </c>
      <c r="CE62" s="2">
        <f t="shared" si="50"/>
        <v>8762861.1865407955</v>
      </c>
      <c r="CF62" s="17">
        <f t="shared" si="51"/>
        <v>0.99995740814356293</v>
      </c>
      <c r="CG62" s="18">
        <f t="shared" si="52"/>
        <v>8807861.1865407955</v>
      </c>
      <c r="CH62" s="18">
        <f t="shared" si="53"/>
        <v>1500</v>
      </c>
      <c r="CI62" s="17">
        <f t="shared" si="54"/>
        <v>0.99688764085909187</v>
      </c>
      <c r="CJ62" s="20">
        <f t="shared" si="55"/>
        <v>119.58086597490073</v>
      </c>
      <c r="CL62" s="2">
        <v>15000</v>
      </c>
      <c r="CM62" s="2">
        <v>0</v>
      </c>
      <c r="CN62" s="2">
        <v>0</v>
      </c>
      <c r="CO62" s="2">
        <f t="shared" si="56"/>
        <v>70302</v>
      </c>
      <c r="CP62" s="2">
        <f t="shared" si="57"/>
        <v>8763941.2705626283</v>
      </c>
      <c r="CQ62" s="17">
        <f t="shared" si="58"/>
        <v>0.99995732878173671</v>
      </c>
      <c r="CR62" s="18">
        <f t="shared" si="59"/>
        <v>8808941.2705626283</v>
      </c>
      <c r="CS62" s="18">
        <f t="shared" si="60"/>
        <v>1500</v>
      </c>
      <c r="CT62" s="17">
        <f t="shared" si="61"/>
        <v>0.99682057161716697</v>
      </c>
      <c r="CU62" s="20">
        <f t="shared" si="62"/>
        <v>119.33580007237717</v>
      </c>
      <c r="CW62" s="2">
        <v>15000</v>
      </c>
      <c r="CX62" s="2">
        <v>0</v>
      </c>
      <c r="CY62" s="2">
        <v>0</v>
      </c>
      <c r="CZ62" s="2">
        <f t="shared" si="63"/>
        <v>69793</v>
      </c>
      <c r="DA62" s="2">
        <f t="shared" si="64"/>
        <v>8760867.1289039757</v>
      </c>
      <c r="DB62" s="17">
        <f t="shared" si="65"/>
        <v>0.99995701759413147</v>
      </c>
      <c r="DC62" s="18">
        <f t="shared" si="66"/>
        <v>8805867.1289039757</v>
      </c>
      <c r="DD62" s="18">
        <f t="shared" si="67"/>
        <v>1500</v>
      </c>
      <c r="DE62" s="17">
        <f t="shared" si="68"/>
        <v>0.99683062044801196</v>
      </c>
      <c r="DF62" s="20">
        <f t="shared" si="69"/>
        <v>118.51437621018663</v>
      </c>
      <c r="DH62" s="2">
        <v>15000</v>
      </c>
      <c r="DI62" s="2">
        <v>0</v>
      </c>
      <c r="DJ62" s="2">
        <v>0</v>
      </c>
      <c r="DK62" s="2">
        <f t="shared" si="70"/>
        <v>69793</v>
      </c>
      <c r="DL62" s="2">
        <f t="shared" si="71"/>
        <v>8748499.7302169036</v>
      </c>
      <c r="DM62" s="17">
        <f t="shared" si="72"/>
        <v>0.99995701759413147</v>
      </c>
      <c r="DN62" s="18">
        <f t="shared" si="73"/>
        <v>8793499.7302169036</v>
      </c>
      <c r="DO62" s="18">
        <f t="shared" si="74"/>
        <v>1500</v>
      </c>
      <c r="DP62" s="17">
        <f t="shared" si="75"/>
        <v>0.99682466305567197</v>
      </c>
      <c r="DQ62" s="20">
        <f t="shared" si="76"/>
        <v>118.68034852532634</v>
      </c>
      <c r="DS62" s="2">
        <v>15000</v>
      </c>
      <c r="DT62" s="2">
        <v>0</v>
      </c>
      <c r="DU62" s="2">
        <v>0</v>
      </c>
      <c r="DV62" s="2">
        <f t="shared" si="77"/>
        <v>69791</v>
      </c>
      <c r="DW62" s="2">
        <f t="shared" si="78"/>
        <v>8735185.4702881426</v>
      </c>
      <c r="DX62" s="17">
        <f t="shared" si="79"/>
        <v>0.99995701636243806</v>
      </c>
      <c r="DY62" s="18">
        <f t="shared" si="80"/>
        <v>8780185.4702881426</v>
      </c>
      <c r="DZ62" s="18">
        <f t="shared" si="81"/>
        <v>1500</v>
      </c>
      <c r="EA62" s="17">
        <f t="shared" si="82"/>
        <v>0.99679425821036782</v>
      </c>
      <c r="EB62" s="20">
        <f t="shared" si="83"/>
        <v>118.85328395332513</v>
      </c>
      <c r="ED62" s="2">
        <v>15000</v>
      </c>
      <c r="EE62" s="2">
        <v>0</v>
      </c>
      <c r="EF62" s="2">
        <v>0</v>
      </c>
      <c r="EG62" s="2">
        <f t="shared" si="84"/>
        <v>69408</v>
      </c>
      <c r="EH62" s="2">
        <f t="shared" si="85"/>
        <v>8705655.154222101</v>
      </c>
      <c r="EI62" s="17">
        <f t="shared" si="86"/>
        <v>0.99995677918485537</v>
      </c>
      <c r="EJ62" s="18">
        <f t="shared" si="87"/>
        <v>8750655.154222101</v>
      </c>
      <c r="EK62" s="18">
        <f t="shared" si="88"/>
        <v>1500</v>
      </c>
      <c r="EL62" s="17">
        <f t="shared" si="89"/>
        <v>0.99679479334142007</v>
      </c>
      <c r="EM62" s="20">
        <f t="shared" si="90"/>
        <v>118.60001710941361</v>
      </c>
    </row>
    <row r="63" spans="1:143">
      <c r="A63" s="36">
        <v>56</v>
      </c>
      <c r="B63" s="16">
        <f t="shared" si="1"/>
        <v>15500</v>
      </c>
      <c r="C63" s="2">
        <f t="shared" si="2"/>
        <v>0</v>
      </c>
      <c r="D63" s="2">
        <f t="shared" si="2"/>
        <v>0</v>
      </c>
      <c r="E63" s="2">
        <f t="shared" si="94"/>
        <v>841926</v>
      </c>
      <c r="F63" s="2">
        <f t="shared" si="94"/>
        <v>105476375.3658009</v>
      </c>
      <c r="G63" s="17">
        <f t="shared" si="4"/>
        <v>0.99995724272591879</v>
      </c>
      <c r="H63" s="18">
        <f t="shared" si="0"/>
        <v>106034375.3658009</v>
      </c>
      <c r="I63" s="18">
        <f t="shared" si="5"/>
        <v>18000</v>
      </c>
      <c r="J63" s="17">
        <f t="shared" si="91"/>
        <v>0.99700533099686806</v>
      </c>
      <c r="K63" s="20">
        <f t="shared" si="6"/>
        <v>122.70859609266573</v>
      </c>
      <c r="M63" s="2">
        <v>15500</v>
      </c>
      <c r="N63" s="2">
        <v>0</v>
      </c>
      <c r="O63" s="2">
        <v>0</v>
      </c>
      <c r="P63" s="2">
        <f t="shared" si="7"/>
        <v>70547</v>
      </c>
      <c r="Q63" s="2">
        <f t="shared" si="8"/>
        <v>8852869.2686813269</v>
      </c>
      <c r="R63" s="17">
        <f t="shared" si="9"/>
        <v>0.99995747696669024</v>
      </c>
      <c r="S63" s="18">
        <f t="shared" si="10"/>
        <v>8899369.2686813269</v>
      </c>
      <c r="T63" s="18">
        <f t="shared" si="11"/>
        <v>1500</v>
      </c>
      <c r="U63" s="17">
        <f t="shared" si="12"/>
        <v>0.99701672224005955</v>
      </c>
      <c r="V63" s="20">
        <f t="shared" si="13"/>
        <v>122.51011035404669</v>
      </c>
      <c r="X63" s="2">
        <v>15500</v>
      </c>
      <c r="Y63" s="2">
        <v>0</v>
      </c>
      <c r="Z63" s="2">
        <v>0</v>
      </c>
      <c r="AA63" s="2">
        <f t="shared" si="14"/>
        <v>70554</v>
      </c>
      <c r="AB63" s="2">
        <f t="shared" si="15"/>
        <v>8854661.2402553484</v>
      </c>
      <c r="AC63" s="17">
        <f t="shared" si="16"/>
        <v>0.9999574811854246</v>
      </c>
      <c r="AD63" s="18">
        <f t="shared" si="17"/>
        <v>8901161.2402553484</v>
      </c>
      <c r="AE63" s="18">
        <f t="shared" si="18"/>
        <v>1500</v>
      </c>
      <c r="AF63" s="17">
        <f t="shared" si="19"/>
        <v>0.99702446516115639</v>
      </c>
      <c r="AG63" s="20">
        <f t="shared" si="20"/>
        <v>122.49855114281064</v>
      </c>
      <c r="AI63" s="2">
        <v>15500</v>
      </c>
      <c r="AJ63" s="2">
        <v>0</v>
      </c>
      <c r="AK63" s="2">
        <v>0</v>
      </c>
      <c r="AL63" s="2">
        <f t="shared" si="21"/>
        <v>70554</v>
      </c>
      <c r="AM63" s="2">
        <f t="shared" si="22"/>
        <v>8854661.2402553484</v>
      </c>
      <c r="AN63" s="17">
        <f t="shared" si="23"/>
        <v>0.9999574811854246</v>
      </c>
      <c r="AO63" s="18">
        <f t="shared" si="24"/>
        <v>8901161.2402553484</v>
      </c>
      <c r="AP63" s="18">
        <f t="shared" si="25"/>
        <v>1500</v>
      </c>
      <c r="AQ63" s="17">
        <f t="shared" si="26"/>
        <v>0.99702446516115639</v>
      </c>
      <c r="AR63" s="20">
        <f t="shared" si="27"/>
        <v>122.49855114281064</v>
      </c>
      <c r="AT63" s="2">
        <v>15500</v>
      </c>
      <c r="AU63" s="2">
        <v>0</v>
      </c>
      <c r="AV63" s="2">
        <v>0</v>
      </c>
      <c r="AW63" s="2">
        <f t="shared" si="28"/>
        <v>70333</v>
      </c>
      <c r="AX63" s="2">
        <f t="shared" si="29"/>
        <v>8818483.8152573053</v>
      </c>
      <c r="AY63" s="17">
        <f t="shared" si="30"/>
        <v>0.99995734758871702</v>
      </c>
      <c r="AZ63" s="18">
        <f t="shared" si="31"/>
        <v>8864983.8152573053</v>
      </c>
      <c r="BA63" s="18">
        <f t="shared" si="32"/>
        <v>1500</v>
      </c>
      <c r="BB63" s="17">
        <f t="shared" si="33"/>
        <v>0.99700188280829427</v>
      </c>
      <c r="BC63" s="20">
        <f t="shared" si="34"/>
        <v>122.610424486276</v>
      </c>
      <c r="BE63" s="2">
        <v>15500</v>
      </c>
      <c r="BF63" s="2">
        <v>0</v>
      </c>
      <c r="BG63" s="2">
        <v>0</v>
      </c>
      <c r="BH63" s="2">
        <f t="shared" si="35"/>
        <v>70316</v>
      </c>
      <c r="BI63" s="2">
        <f t="shared" si="36"/>
        <v>8820470.5826649815</v>
      </c>
      <c r="BJ63" s="17">
        <f t="shared" si="37"/>
        <v>0.99995733727726499</v>
      </c>
      <c r="BK63" s="18">
        <f t="shared" si="38"/>
        <v>8866970.5826649815</v>
      </c>
      <c r="BL63" s="18">
        <f t="shared" si="39"/>
        <v>1500</v>
      </c>
      <c r="BM63" s="17">
        <f t="shared" si="40"/>
        <v>0.99700678642237761</v>
      </c>
      <c r="BN63" s="20">
        <f t="shared" si="41"/>
        <v>122.55392675467084</v>
      </c>
      <c r="BP63" s="2">
        <v>15500</v>
      </c>
      <c r="BQ63" s="2">
        <v>0</v>
      </c>
      <c r="BR63" s="2">
        <v>0</v>
      </c>
      <c r="BS63" s="2">
        <f t="shared" si="42"/>
        <v>70102</v>
      </c>
      <c r="BT63" s="2">
        <f t="shared" si="43"/>
        <v>8798219.2779520471</v>
      </c>
      <c r="BU63" s="17">
        <f t="shared" si="44"/>
        <v>0.99995720704657298</v>
      </c>
      <c r="BV63" s="18">
        <f t="shared" si="45"/>
        <v>8844719.2779520471</v>
      </c>
      <c r="BW63" s="18">
        <f t="shared" si="46"/>
        <v>1500</v>
      </c>
      <c r="BX63" s="17">
        <f t="shared" si="47"/>
        <v>0.99701565290445082</v>
      </c>
      <c r="BY63" s="20">
        <f t="shared" si="48"/>
        <v>122.48943039685527</v>
      </c>
      <c r="CA63" s="2">
        <v>15500</v>
      </c>
      <c r="CB63" s="2">
        <v>0</v>
      </c>
      <c r="CC63" s="2">
        <v>0</v>
      </c>
      <c r="CD63" s="2">
        <f t="shared" si="49"/>
        <v>70433</v>
      </c>
      <c r="CE63" s="2">
        <f t="shared" si="50"/>
        <v>8762861.1865407955</v>
      </c>
      <c r="CF63" s="17">
        <f t="shared" si="51"/>
        <v>0.99995740814356293</v>
      </c>
      <c r="CG63" s="18">
        <f t="shared" si="52"/>
        <v>8809361.1865407955</v>
      </c>
      <c r="CH63" s="18">
        <f t="shared" si="53"/>
        <v>1500</v>
      </c>
      <c r="CI63" s="17">
        <f t="shared" si="54"/>
        <v>0.99705741322829922</v>
      </c>
      <c r="CJ63" s="20">
        <f t="shared" si="55"/>
        <v>123.56689484073075</v>
      </c>
      <c r="CL63" s="2">
        <v>15500</v>
      </c>
      <c r="CM63" s="2">
        <v>0</v>
      </c>
      <c r="CN63" s="2">
        <v>0</v>
      </c>
      <c r="CO63" s="2">
        <f t="shared" si="56"/>
        <v>70302</v>
      </c>
      <c r="CP63" s="2">
        <f t="shared" si="57"/>
        <v>8763941.2705626283</v>
      </c>
      <c r="CQ63" s="17">
        <f t="shared" si="58"/>
        <v>0.99995732878173671</v>
      </c>
      <c r="CR63" s="18">
        <f t="shared" si="59"/>
        <v>8810441.2705626283</v>
      </c>
      <c r="CS63" s="18">
        <f t="shared" si="60"/>
        <v>1500</v>
      </c>
      <c r="CT63" s="17">
        <f t="shared" si="61"/>
        <v>0.99699031174955077</v>
      </c>
      <c r="CU63" s="20">
        <f t="shared" si="62"/>
        <v>123.31366007478974</v>
      </c>
      <c r="CW63" s="2">
        <v>15500</v>
      </c>
      <c r="CX63" s="2">
        <v>0</v>
      </c>
      <c r="CY63" s="2">
        <v>0</v>
      </c>
      <c r="CZ63" s="2">
        <f t="shared" si="63"/>
        <v>69793</v>
      </c>
      <c r="DA63" s="2">
        <f t="shared" si="64"/>
        <v>8760867.1289039757</v>
      </c>
      <c r="DB63" s="17">
        <f t="shared" si="65"/>
        <v>0.99995701759413147</v>
      </c>
      <c r="DC63" s="18">
        <f t="shared" si="66"/>
        <v>8807367.1289039757</v>
      </c>
      <c r="DD63" s="18">
        <f t="shared" si="67"/>
        <v>1500</v>
      </c>
      <c r="DE63" s="17">
        <f t="shared" si="68"/>
        <v>0.99700042154866275</v>
      </c>
      <c r="DF63" s="20">
        <f t="shared" si="69"/>
        <v>122.46485541719284</v>
      </c>
      <c r="DH63" s="2">
        <v>15500</v>
      </c>
      <c r="DI63" s="2">
        <v>0</v>
      </c>
      <c r="DJ63" s="2">
        <v>0</v>
      </c>
      <c r="DK63" s="2">
        <f t="shared" si="70"/>
        <v>69793</v>
      </c>
      <c r="DL63" s="2">
        <f t="shared" si="71"/>
        <v>8748499.7302169036</v>
      </c>
      <c r="DM63" s="17">
        <f t="shared" si="72"/>
        <v>0.99995701759413147</v>
      </c>
      <c r="DN63" s="18">
        <f t="shared" si="73"/>
        <v>8794999.7302169036</v>
      </c>
      <c r="DO63" s="18">
        <f t="shared" si="74"/>
        <v>1500</v>
      </c>
      <c r="DP63" s="17">
        <f t="shared" si="75"/>
        <v>0.9969947019526364</v>
      </c>
      <c r="DQ63" s="20">
        <f t="shared" si="76"/>
        <v>122.6363601428372</v>
      </c>
      <c r="DS63" s="2">
        <v>15500</v>
      </c>
      <c r="DT63" s="2">
        <v>0</v>
      </c>
      <c r="DU63" s="2">
        <v>0</v>
      </c>
      <c r="DV63" s="2">
        <f t="shared" si="77"/>
        <v>69791</v>
      </c>
      <c r="DW63" s="2">
        <f t="shared" si="78"/>
        <v>8735185.4702881426</v>
      </c>
      <c r="DX63" s="17">
        <f t="shared" si="79"/>
        <v>0.99995701636243806</v>
      </c>
      <c r="DY63" s="18">
        <f t="shared" si="80"/>
        <v>8781685.4702881426</v>
      </c>
      <c r="DZ63" s="18">
        <f t="shared" si="81"/>
        <v>1500</v>
      </c>
      <c r="EA63" s="17">
        <f t="shared" si="82"/>
        <v>0.99696454975971782</v>
      </c>
      <c r="EB63" s="20">
        <f t="shared" si="83"/>
        <v>122.81506008510263</v>
      </c>
      <c r="ED63" s="2">
        <v>15500</v>
      </c>
      <c r="EE63" s="2">
        <v>0</v>
      </c>
      <c r="EF63" s="2">
        <v>0</v>
      </c>
      <c r="EG63" s="2">
        <f t="shared" si="84"/>
        <v>69408</v>
      </c>
      <c r="EH63" s="2">
        <f t="shared" si="85"/>
        <v>8705655.154222101</v>
      </c>
      <c r="EI63" s="17">
        <f t="shared" si="86"/>
        <v>0.99995677918485537</v>
      </c>
      <c r="EJ63" s="18">
        <f t="shared" si="87"/>
        <v>8752155.154222101</v>
      </c>
      <c r="EK63" s="18">
        <f t="shared" si="88"/>
        <v>1500</v>
      </c>
      <c r="EL63" s="17">
        <f t="shared" si="89"/>
        <v>0.99696565965527428</v>
      </c>
      <c r="EM63" s="20">
        <f t="shared" si="90"/>
        <v>122.55335101306073</v>
      </c>
    </row>
    <row r="64" spans="1:143">
      <c r="A64" s="36">
        <v>57</v>
      </c>
      <c r="B64" s="16">
        <f t="shared" si="1"/>
        <v>16000</v>
      </c>
      <c r="C64" s="2">
        <f t="shared" si="2"/>
        <v>0</v>
      </c>
      <c r="D64" s="2">
        <f t="shared" si="2"/>
        <v>0</v>
      </c>
      <c r="E64" s="2">
        <f t="shared" si="94"/>
        <v>841926</v>
      </c>
      <c r="F64" s="2">
        <f t="shared" si="94"/>
        <v>105476375.3658009</v>
      </c>
      <c r="G64" s="17">
        <f t="shared" si="4"/>
        <v>0.99995724272591879</v>
      </c>
      <c r="H64" s="18">
        <f t="shared" si="0"/>
        <v>106052375.3658009</v>
      </c>
      <c r="I64" s="18">
        <f t="shared" si="5"/>
        <v>18000</v>
      </c>
      <c r="J64" s="17">
        <f t="shared" si="91"/>
        <v>0.99717457890252159</v>
      </c>
      <c r="K64" s="20">
        <f t="shared" si="6"/>
        <v>126.66693790210657</v>
      </c>
      <c r="M64" s="2">
        <v>16000</v>
      </c>
      <c r="N64" s="2">
        <v>0</v>
      </c>
      <c r="O64" s="2">
        <v>0</v>
      </c>
      <c r="P64" s="2">
        <f t="shared" si="7"/>
        <v>70547</v>
      </c>
      <c r="Q64" s="2">
        <f t="shared" si="8"/>
        <v>8852869.2686813269</v>
      </c>
      <c r="R64" s="17">
        <f t="shared" si="9"/>
        <v>0.99995747696669024</v>
      </c>
      <c r="S64" s="18">
        <f t="shared" si="10"/>
        <v>8900869.2686813269</v>
      </c>
      <c r="T64" s="18">
        <f t="shared" si="11"/>
        <v>1500</v>
      </c>
      <c r="U64" s="17">
        <f t="shared" si="12"/>
        <v>0.99718477067565181</v>
      </c>
      <c r="V64" s="20">
        <f t="shared" si="13"/>
        <v>126.46204939772561</v>
      </c>
      <c r="X64" s="2">
        <v>16000</v>
      </c>
      <c r="Y64" s="2">
        <v>0</v>
      </c>
      <c r="Z64" s="2">
        <v>0</v>
      </c>
      <c r="AA64" s="2">
        <f t="shared" si="14"/>
        <v>70554</v>
      </c>
      <c r="AB64" s="2">
        <f t="shared" si="15"/>
        <v>8854661.2402553484</v>
      </c>
      <c r="AC64" s="17">
        <f t="shared" si="16"/>
        <v>0.9999574811854246</v>
      </c>
      <c r="AD64" s="18">
        <f t="shared" si="17"/>
        <v>8902661.2402553484</v>
      </c>
      <c r="AE64" s="18">
        <f t="shared" si="18"/>
        <v>1500</v>
      </c>
      <c r="AF64" s="17">
        <f t="shared" si="19"/>
        <v>0.99719248107024683</v>
      </c>
      <c r="AG64" s="20">
        <f t="shared" si="20"/>
        <v>126.45011730870776</v>
      </c>
      <c r="AI64" s="2">
        <v>16000</v>
      </c>
      <c r="AJ64" s="2">
        <v>0</v>
      </c>
      <c r="AK64" s="2">
        <v>0</v>
      </c>
      <c r="AL64" s="2">
        <f t="shared" si="21"/>
        <v>70554</v>
      </c>
      <c r="AM64" s="2">
        <f t="shared" si="22"/>
        <v>8854661.2402553484</v>
      </c>
      <c r="AN64" s="17">
        <f t="shared" si="23"/>
        <v>0.9999574811854246</v>
      </c>
      <c r="AO64" s="18">
        <f t="shared" si="24"/>
        <v>8902661.2402553484</v>
      </c>
      <c r="AP64" s="18">
        <f t="shared" si="25"/>
        <v>1500</v>
      </c>
      <c r="AQ64" s="17">
        <f t="shared" si="26"/>
        <v>0.99719248107024683</v>
      </c>
      <c r="AR64" s="20">
        <f t="shared" si="27"/>
        <v>126.45011730870776</v>
      </c>
      <c r="AT64" s="2">
        <v>16000</v>
      </c>
      <c r="AU64" s="2">
        <v>0</v>
      </c>
      <c r="AV64" s="2">
        <v>0</v>
      </c>
      <c r="AW64" s="2">
        <f t="shared" si="28"/>
        <v>70333</v>
      </c>
      <c r="AX64" s="2">
        <f t="shared" si="29"/>
        <v>8818483.8152573053</v>
      </c>
      <c r="AY64" s="17">
        <f t="shared" si="30"/>
        <v>0.99995734758871702</v>
      </c>
      <c r="AZ64" s="18">
        <f t="shared" si="31"/>
        <v>8866483.8152573053</v>
      </c>
      <c r="BA64" s="18">
        <f t="shared" si="32"/>
        <v>1500</v>
      </c>
      <c r="BB64" s="17">
        <f t="shared" si="33"/>
        <v>0.99717058055838359</v>
      </c>
      <c r="BC64" s="20">
        <f t="shared" si="34"/>
        <v>126.56559946970427</v>
      </c>
      <c r="BE64" s="2">
        <v>16000</v>
      </c>
      <c r="BF64" s="2">
        <v>0</v>
      </c>
      <c r="BG64" s="2">
        <v>0</v>
      </c>
      <c r="BH64" s="2">
        <f t="shared" si="35"/>
        <v>70316</v>
      </c>
      <c r="BI64" s="2">
        <f t="shared" si="36"/>
        <v>8820470.5826649815</v>
      </c>
      <c r="BJ64" s="17">
        <f t="shared" si="37"/>
        <v>0.99995733727726499</v>
      </c>
      <c r="BK64" s="18">
        <f t="shared" si="38"/>
        <v>8868470.5826649815</v>
      </c>
      <c r="BL64" s="18">
        <f t="shared" si="39"/>
        <v>1500</v>
      </c>
      <c r="BM64" s="17">
        <f t="shared" si="40"/>
        <v>0.99717544720293294</v>
      </c>
      <c r="BN64" s="20">
        <f t="shared" si="41"/>
        <v>126.50727923062796</v>
      </c>
      <c r="BP64" s="2">
        <v>16000</v>
      </c>
      <c r="BQ64" s="2">
        <v>0</v>
      </c>
      <c r="BR64" s="2">
        <v>0</v>
      </c>
      <c r="BS64" s="2">
        <f t="shared" si="42"/>
        <v>70102</v>
      </c>
      <c r="BT64" s="2">
        <f t="shared" si="43"/>
        <v>8798219.2779520471</v>
      </c>
      <c r="BU64" s="17">
        <f t="shared" si="44"/>
        <v>0.99995720704657298</v>
      </c>
      <c r="BV64" s="18">
        <f t="shared" si="45"/>
        <v>8846219.2779520471</v>
      </c>
      <c r="BW64" s="18">
        <f t="shared" si="46"/>
        <v>1500</v>
      </c>
      <c r="BX64" s="17">
        <f t="shared" si="47"/>
        <v>0.99718473950091124</v>
      </c>
      <c r="BY64" s="20">
        <f t="shared" si="48"/>
        <v>126.44070234514092</v>
      </c>
      <c r="CA64" s="2">
        <v>16000</v>
      </c>
      <c r="CB64" s="2">
        <v>0</v>
      </c>
      <c r="CC64" s="2">
        <v>0</v>
      </c>
      <c r="CD64" s="2">
        <f t="shared" si="49"/>
        <v>70433</v>
      </c>
      <c r="CE64" s="2">
        <f t="shared" si="50"/>
        <v>8762861.1865407955</v>
      </c>
      <c r="CF64" s="17">
        <f t="shared" si="51"/>
        <v>0.99995740814356293</v>
      </c>
      <c r="CG64" s="18">
        <f t="shared" si="52"/>
        <v>8810861.1865407955</v>
      </c>
      <c r="CH64" s="18">
        <f t="shared" si="53"/>
        <v>1500</v>
      </c>
      <c r="CI64" s="17">
        <f t="shared" si="54"/>
        <v>0.99722718559750667</v>
      </c>
      <c r="CJ64" s="20">
        <f t="shared" si="55"/>
        <v>127.55292370656078</v>
      </c>
      <c r="CL64" s="2">
        <v>16000</v>
      </c>
      <c r="CM64" s="2">
        <v>0</v>
      </c>
      <c r="CN64" s="2">
        <v>0</v>
      </c>
      <c r="CO64" s="2">
        <f t="shared" si="56"/>
        <v>70302</v>
      </c>
      <c r="CP64" s="2">
        <f t="shared" si="57"/>
        <v>8763941.2705626283</v>
      </c>
      <c r="CQ64" s="17">
        <f t="shared" si="58"/>
        <v>0.99995732878173671</v>
      </c>
      <c r="CR64" s="18">
        <f t="shared" si="59"/>
        <v>8811941.2705626283</v>
      </c>
      <c r="CS64" s="18">
        <f t="shared" si="60"/>
        <v>1500</v>
      </c>
      <c r="CT64" s="17">
        <f t="shared" si="61"/>
        <v>0.99716005188193446</v>
      </c>
      <c r="CU64" s="20">
        <f t="shared" si="62"/>
        <v>127.29152007720231</v>
      </c>
      <c r="CW64" s="2">
        <v>16000</v>
      </c>
      <c r="CX64" s="2">
        <v>0</v>
      </c>
      <c r="CY64" s="2">
        <v>0</v>
      </c>
      <c r="CZ64" s="2">
        <f t="shared" si="63"/>
        <v>69793</v>
      </c>
      <c r="DA64" s="2">
        <f t="shared" si="64"/>
        <v>8760867.1289039757</v>
      </c>
      <c r="DB64" s="17">
        <f t="shared" si="65"/>
        <v>0.99995701759413147</v>
      </c>
      <c r="DC64" s="18">
        <f t="shared" si="66"/>
        <v>8808867.1289039757</v>
      </c>
      <c r="DD64" s="18">
        <f t="shared" si="67"/>
        <v>1500</v>
      </c>
      <c r="DE64" s="17">
        <f t="shared" si="68"/>
        <v>0.99717022264931343</v>
      </c>
      <c r="DF64" s="20">
        <f t="shared" si="69"/>
        <v>126.41533462419906</v>
      </c>
      <c r="DH64" s="2">
        <v>16000</v>
      </c>
      <c r="DI64" s="2">
        <v>0</v>
      </c>
      <c r="DJ64" s="2">
        <v>0</v>
      </c>
      <c r="DK64" s="2">
        <f t="shared" si="70"/>
        <v>69793</v>
      </c>
      <c r="DL64" s="2">
        <f t="shared" si="71"/>
        <v>8748499.7302169036</v>
      </c>
      <c r="DM64" s="17">
        <f t="shared" si="72"/>
        <v>0.99995701759413147</v>
      </c>
      <c r="DN64" s="18">
        <f t="shared" si="73"/>
        <v>8796499.7302169036</v>
      </c>
      <c r="DO64" s="18">
        <f t="shared" si="74"/>
        <v>1500</v>
      </c>
      <c r="DP64" s="17">
        <f t="shared" si="75"/>
        <v>0.99716474084960094</v>
      </c>
      <c r="DQ64" s="20">
        <f t="shared" si="76"/>
        <v>126.59237176034809</v>
      </c>
      <c r="DS64" s="2">
        <v>16000</v>
      </c>
      <c r="DT64" s="2">
        <v>0</v>
      </c>
      <c r="DU64" s="2">
        <v>0</v>
      </c>
      <c r="DV64" s="2">
        <f t="shared" si="77"/>
        <v>69791</v>
      </c>
      <c r="DW64" s="2">
        <f t="shared" si="78"/>
        <v>8735185.4702881426</v>
      </c>
      <c r="DX64" s="17">
        <f t="shared" si="79"/>
        <v>0.99995701636243806</v>
      </c>
      <c r="DY64" s="18">
        <f t="shared" si="80"/>
        <v>8783185.4702881426</v>
      </c>
      <c r="DZ64" s="18">
        <f t="shared" si="81"/>
        <v>1500</v>
      </c>
      <c r="EA64" s="17">
        <f t="shared" si="82"/>
        <v>0.99713484130906771</v>
      </c>
      <c r="EB64" s="20">
        <f t="shared" si="83"/>
        <v>126.77683621688014</v>
      </c>
      <c r="ED64" s="2">
        <v>16000</v>
      </c>
      <c r="EE64" s="2">
        <v>0</v>
      </c>
      <c r="EF64" s="2">
        <v>0</v>
      </c>
      <c r="EG64" s="2">
        <f t="shared" si="84"/>
        <v>69408</v>
      </c>
      <c r="EH64" s="2">
        <f t="shared" si="85"/>
        <v>8705655.154222101</v>
      </c>
      <c r="EI64" s="17">
        <f t="shared" si="86"/>
        <v>0.99995677918485537</v>
      </c>
      <c r="EJ64" s="18">
        <f t="shared" si="87"/>
        <v>8753655.154222101</v>
      </c>
      <c r="EK64" s="18">
        <f t="shared" si="88"/>
        <v>1500</v>
      </c>
      <c r="EL64" s="17">
        <f t="shared" si="89"/>
        <v>0.99713652596912861</v>
      </c>
      <c r="EM64" s="20">
        <f t="shared" si="90"/>
        <v>126.50668491670785</v>
      </c>
    </row>
    <row r="65" spans="1:143">
      <c r="A65" s="36">
        <v>58</v>
      </c>
      <c r="B65" s="16">
        <f t="shared" si="1"/>
        <v>16500</v>
      </c>
      <c r="C65" s="2">
        <f t="shared" si="2"/>
        <v>0</v>
      </c>
      <c r="D65" s="2">
        <f t="shared" si="2"/>
        <v>0</v>
      </c>
      <c r="E65" s="2">
        <f t="shared" si="94"/>
        <v>841926</v>
      </c>
      <c r="F65" s="2">
        <f t="shared" si="94"/>
        <v>105476375.3658009</v>
      </c>
      <c r="G65" s="17">
        <f t="shared" si="4"/>
        <v>0.99995724272591879</v>
      </c>
      <c r="H65" s="18">
        <f t="shared" si="0"/>
        <v>106070375.3658009</v>
      </c>
      <c r="I65" s="18">
        <f t="shared" si="5"/>
        <v>18000</v>
      </c>
      <c r="J65" s="17">
        <f t="shared" si="91"/>
        <v>0.99734382680817513</v>
      </c>
      <c r="K65" s="20">
        <f t="shared" si="6"/>
        <v>130.62527971154739</v>
      </c>
      <c r="M65" s="2">
        <v>16500</v>
      </c>
      <c r="N65" s="2">
        <v>0</v>
      </c>
      <c r="O65" s="2">
        <v>0</v>
      </c>
      <c r="P65" s="2">
        <f t="shared" si="7"/>
        <v>70547</v>
      </c>
      <c r="Q65" s="2">
        <f t="shared" si="8"/>
        <v>8852869.2686813269</v>
      </c>
      <c r="R65" s="17">
        <f t="shared" si="9"/>
        <v>0.99995747696669024</v>
      </c>
      <c r="S65" s="18">
        <f t="shared" si="10"/>
        <v>8902369.2686813269</v>
      </c>
      <c r="T65" s="18">
        <f t="shared" si="11"/>
        <v>1500</v>
      </c>
      <c r="U65" s="17">
        <f t="shared" si="12"/>
        <v>0.99735281911124418</v>
      </c>
      <c r="V65" s="20">
        <f t="shared" si="13"/>
        <v>130.41398844140454</v>
      </c>
      <c r="X65" s="2">
        <v>16500</v>
      </c>
      <c r="Y65" s="2">
        <v>0</v>
      </c>
      <c r="Z65" s="2">
        <v>0</v>
      </c>
      <c r="AA65" s="2">
        <f t="shared" si="14"/>
        <v>70554</v>
      </c>
      <c r="AB65" s="2">
        <f t="shared" si="15"/>
        <v>8854661.2402553484</v>
      </c>
      <c r="AC65" s="17">
        <f t="shared" si="16"/>
        <v>0.9999574811854246</v>
      </c>
      <c r="AD65" s="18">
        <f t="shared" si="17"/>
        <v>8904161.2402553484</v>
      </c>
      <c r="AE65" s="18">
        <f t="shared" si="18"/>
        <v>1500</v>
      </c>
      <c r="AF65" s="17">
        <f t="shared" si="19"/>
        <v>0.99736049697933715</v>
      </c>
      <c r="AG65" s="20">
        <f t="shared" si="20"/>
        <v>130.40168347460488</v>
      </c>
      <c r="AI65" s="2">
        <v>16500</v>
      </c>
      <c r="AJ65" s="2">
        <v>0</v>
      </c>
      <c r="AK65" s="2">
        <v>0</v>
      </c>
      <c r="AL65" s="2">
        <f t="shared" si="21"/>
        <v>70554</v>
      </c>
      <c r="AM65" s="2">
        <f t="shared" si="22"/>
        <v>8854661.2402553484</v>
      </c>
      <c r="AN65" s="17">
        <f t="shared" si="23"/>
        <v>0.9999574811854246</v>
      </c>
      <c r="AO65" s="18">
        <f t="shared" si="24"/>
        <v>8904161.2402553484</v>
      </c>
      <c r="AP65" s="18">
        <f t="shared" si="25"/>
        <v>1500</v>
      </c>
      <c r="AQ65" s="17">
        <f t="shared" si="26"/>
        <v>0.99736049697933715</v>
      </c>
      <c r="AR65" s="20">
        <f t="shared" si="27"/>
        <v>130.40168347460488</v>
      </c>
      <c r="AT65" s="2">
        <v>16500</v>
      </c>
      <c r="AU65" s="2">
        <v>0</v>
      </c>
      <c r="AV65" s="2">
        <v>0</v>
      </c>
      <c r="AW65" s="2">
        <f t="shared" si="28"/>
        <v>70333</v>
      </c>
      <c r="AX65" s="2">
        <f t="shared" si="29"/>
        <v>8818483.8152573053</v>
      </c>
      <c r="AY65" s="17">
        <f t="shared" si="30"/>
        <v>0.99995734758871702</v>
      </c>
      <c r="AZ65" s="18">
        <f t="shared" si="31"/>
        <v>8867983.8152573053</v>
      </c>
      <c r="BA65" s="18">
        <f t="shared" si="32"/>
        <v>1500</v>
      </c>
      <c r="BB65" s="17">
        <f t="shared" si="33"/>
        <v>0.99733927830847291</v>
      </c>
      <c r="BC65" s="20">
        <f t="shared" si="34"/>
        <v>130.52077445313253</v>
      </c>
      <c r="BE65" s="2">
        <v>16500</v>
      </c>
      <c r="BF65" s="2">
        <v>0</v>
      </c>
      <c r="BG65" s="2">
        <v>0</v>
      </c>
      <c r="BH65" s="2">
        <f t="shared" si="35"/>
        <v>70316</v>
      </c>
      <c r="BI65" s="2">
        <f t="shared" si="36"/>
        <v>8820470.5826649815</v>
      </c>
      <c r="BJ65" s="17">
        <f t="shared" si="37"/>
        <v>0.99995733727726499</v>
      </c>
      <c r="BK65" s="18">
        <f t="shared" si="38"/>
        <v>8869970.5826649815</v>
      </c>
      <c r="BL65" s="18">
        <f t="shared" si="39"/>
        <v>1500</v>
      </c>
      <c r="BM65" s="17">
        <f t="shared" si="40"/>
        <v>0.99734410798348827</v>
      </c>
      <c r="BN65" s="20">
        <f t="shared" si="41"/>
        <v>130.46063170658508</v>
      </c>
      <c r="BP65" s="2">
        <v>16500</v>
      </c>
      <c r="BQ65" s="2">
        <v>0</v>
      </c>
      <c r="BR65" s="2">
        <v>0</v>
      </c>
      <c r="BS65" s="2">
        <f t="shared" si="42"/>
        <v>70102</v>
      </c>
      <c r="BT65" s="2">
        <f t="shared" si="43"/>
        <v>8798219.2779520471</v>
      </c>
      <c r="BU65" s="17">
        <f t="shared" si="44"/>
        <v>0.99995720704657298</v>
      </c>
      <c r="BV65" s="18">
        <f t="shared" si="45"/>
        <v>8847719.2779520471</v>
      </c>
      <c r="BW65" s="18">
        <f t="shared" si="46"/>
        <v>1500</v>
      </c>
      <c r="BX65" s="17">
        <f t="shared" si="47"/>
        <v>0.99735382609737167</v>
      </c>
      <c r="BY65" s="20">
        <f t="shared" si="48"/>
        <v>130.39197429342656</v>
      </c>
      <c r="CA65" s="2">
        <v>16500</v>
      </c>
      <c r="CB65" s="2">
        <v>0</v>
      </c>
      <c r="CC65" s="2">
        <v>0</v>
      </c>
      <c r="CD65" s="2">
        <f t="shared" si="49"/>
        <v>70433</v>
      </c>
      <c r="CE65" s="2">
        <f t="shared" si="50"/>
        <v>8762861.1865407955</v>
      </c>
      <c r="CF65" s="17">
        <f t="shared" si="51"/>
        <v>0.99995740814356293</v>
      </c>
      <c r="CG65" s="18">
        <f t="shared" si="52"/>
        <v>8812361.1865407955</v>
      </c>
      <c r="CH65" s="18">
        <f t="shared" si="53"/>
        <v>1500</v>
      </c>
      <c r="CI65" s="17">
        <f t="shared" si="54"/>
        <v>0.99739695796671402</v>
      </c>
      <c r="CJ65" s="20">
        <f t="shared" si="55"/>
        <v>131.5389525723908</v>
      </c>
      <c r="CL65" s="2">
        <v>16500</v>
      </c>
      <c r="CM65" s="2">
        <v>0</v>
      </c>
      <c r="CN65" s="2">
        <v>0</v>
      </c>
      <c r="CO65" s="2">
        <f t="shared" si="56"/>
        <v>70302</v>
      </c>
      <c r="CP65" s="2">
        <f t="shared" si="57"/>
        <v>8763941.2705626283</v>
      </c>
      <c r="CQ65" s="17">
        <f t="shared" si="58"/>
        <v>0.99995732878173671</v>
      </c>
      <c r="CR65" s="18">
        <f t="shared" si="59"/>
        <v>8813441.2705626283</v>
      </c>
      <c r="CS65" s="18">
        <f t="shared" si="60"/>
        <v>1500</v>
      </c>
      <c r="CT65" s="17">
        <f t="shared" si="61"/>
        <v>0.99732979201431815</v>
      </c>
      <c r="CU65" s="20">
        <f t="shared" si="62"/>
        <v>131.26938007961488</v>
      </c>
      <c r="CW65" s="2">
        <v>16500</v>
      </c>
      <c r="CX65" s="2">
        <v>0</v>
      </c>
      <c r="CY65" s="2">
        <v>0</v>
      </c>
      <c r="CZ65" s="2">
        <f t="shared" si="63"/>
        <v>69793</v>
      </c>
      <c r="DA65" s="2">
        <f t="shared" si="64"/>
        <v>8760867.1289039757</v>
      </c>
      <c r="DB65" s="17">
        <f t="shared" si="65"/>
        <v>0.99995701759413147</v>
      </c>
      <c r="DC65" s="18">
        <f t="shared" si="66"/>
        <v>8810367.1289039757</v>
      </c>
      <c r="DD65" s="18">
        <f t="shared" si="67"/>
        <v>1500</v>
      </c>
      <c r="DE65" s="17">
        <f t="shared" si="68"/>
        <v>0.99734002374996422</v>
      </c>
      <c r="DF65" s="20">
        <f t="shared" si="69"/>
        <v>130.36581383120529</v>
      </c>
      <c r="DH65" s="2">
        <v>16500</v>
      </c>
      <c r="DI65" s="2">
        <v>0</v>
      </c>
      <c r="DJ65" s="2">
        <v>0</v>
      </c>
      <c r="DK65" s="2">
        <f t="shared" si="70"/>
        <v>69793</v>
      </c>
      <c r="DL65" s="2">
        <f t="shared" si="71"/>
        <v>8748499.7302169036</v>
      </c>
      <c r="DM65" s="17">
        <f t="shared" si="72"/>
        <v>0.99995701759413147</v>
      </c>
      <c r="DN65" s="18">
        <f t="shared" si="73"/>
        <v>8797999.7302169036</v>
      </c>
      <c r="DO65" s="18">
        <f t="shared" si="74"/>
        <v>1500</v>
      </c>
      <c r="DP65" s="17">
        <f t="shared" si="75"/>
        <v>0.99733477974656537</v>
      </c>
      <c r="DQ65" s="20">
        <f t="shared" si="76"/>
        <v>130.54838337785895</v>
      </c>
      <c r="DS65" s="2">
        <v>16500</v>
      </c>
      <c r="DT65" s="2">
        <v>0</v>
      </c>
      <c r="DU65" s="2">
        <v>0</v>
      </c>
      <c r="DV65" s="2">
        <f t="shared" si="77"/>
        <v>69791</v>
      </c>
      <c r="DW65" s="2">
        <f t="shared" si="78"/>
        <v>8735185.4702881426</v>
      </c>
      <c r="DX65" s="17">
        <f t="shared" si="79"/>
        <v>0.99995701636243806</v>
      </c>
      <c r="DY65" s="18">
        <f t="shared" si="80"/>
        <v>8784685.4702881426</v>
      </c>
      <c r="DZ65" s="18">
        <f t="shared" si="81"/>
        <v>1500</v>
      </c>
      <c r="EA65" s="17">
        <f t="shared" si="82"/>
        <v>0.99730513285841771</v>
      </c>
      <c r="EB65" s="20">
        <f t="shared" si="83"/>
        <v>130.73861234865765</v>
      </c>
      <c r="ED65" s="2">
        <v>16500</v>
      </c>
      <c r="EE65" s="2">
        <v>0</v>
      </c>
      <c r="EF65" s="2">
        <v>0</v>
      </c>
      <c r="EG65" s="2">
        <f t="shared" si="84"/>
        <v>69408</v>
      </c>
      <c r="EH65" s="2">
        <f t="shared" si="85"/>
        <v>8705655.154222101</v>
      </c>
      <c r="EI65" s="17">
        <f t="shared" si="86"/>
        <v>0.99995677918485537</v>
      </c>
      <c r="EJ65" s="18">
        <f t="shared" si="87"/>
        <v>8755155.154222101</v>
      </c>
      <c r="EK65" s="18">
        <f t="shared" si="88"/>
        <v>1500</v>
      </c>
      <c r="EL65" s="17">
        <f t="shared" si="89"/>
        <v>0.99730739228298293</v>
      </c>
      <c r="EM65" s="20">
        <f t="shared" si="90"/>
        <v>130.46001882035497</v>
      </c>
    </row>
    <row r="66" spans="1:143">
      <c r="A66" s="36">
        <v>59</v>
      </c>
      <c r="B66" s="16">
        <f t="shared" si="1"/>
        <v>17000</v>
      </c>
      <c r="C66" s="2">
        <f t="shared" si="2"/>
        <v>12</v>
      </c>
      <c r="D66" s="2">
        <f t="shared" si="2"/>
        <v>202258.97575744343</v>
      </c>
      <c r="E66" s="2">
        <f t="shared" si="94"/>
        <v>841938</v>
      </c>
      <c r="F66" s="2">
        <f t="shared" si="94"/>
        <v>105678634.34155835</v>
      </c>
      <c r="G66" s="17">
        <f t="shared" si="4"/>
        <v>0.99997149515061245</v>
      </c>
      <c r="H66" s="18">
        <f t="shared" si="0"/>
        <v>106086634.34155835</v>
      </c>
      <c r="I66" s="18">
        <f t="shared" si="5"/>
        <v>16258.975757449865</v>
      </c>
      <c r="J66" s="17">
        <f t="shared" si="91"/>
        <v>0.99749670445234295</v>
      </c>
      <c r="K66" s="20">
        <f t="shared" si="6"/>
        <v>134.58362152098823</v>
      </c>
      <c r="M66" s="2">
        <v>17000</v>
      </c>
      <c r="N66" s="2">
        <v>1</v>
      </c>
      <c r="O66" s="2">
        <v>16875.166536496778</v>
      </c>
      <c r="P66" s="2">
        <f t="shared" si="7"/>
        <v>70548</v>
      </c>
      <c r="Q66" s="2">
        <f t="shared" si="8"/>
        <v>8869744.4352178238</v>
      </c>
      <c r="R66" s="17">
        <f t="shared" si="9"/>
        <v>0.99997165131112686</v>
      </c>
      <c r="S66" s="18">
        <f t="shared" si="10"/>
        <v>8903744.4352178238</v>
      </c>
      <c r="T66" s="18">
        <f t="shared" si="11"/>
        <v>1375.1665364969522</v>
      </c>
      <c r="U66" s="17">
        <f t="shared" si="12"/>
        <v>0.99750688216800221</v>
      </c>
      <c r="V66" s="20">
        <f t="shared" si="13"/>
        <v>134.36592748508346</v>
      </c>
      <c r="X66" s="2">
        <v>17000</v>
      </c>
      <c r="Y66" s="2">
        <v>1</v>
      </c>
      <c r="Z66" s="2">
        <v>16860.404473135935</v>
      </c>
      <c r="AA66" s="2">
        <f t="shared" si="14"/>
        <v>70555</v>
      </c>
      <c r="AB66" s="2">
        <f t="shared" si="15"/>
        <v>8871521.6447284836</v>
      </c>
      <c r="AC66" s="17">
        <f t="shared" si="16"/>
        <v>0.99997165412361633</v>
      </c>
      <c r="AD66" s="18">
        <f t="shared" si="17"/>
        <v>8905521.6447284836</v>
      </c>
      <c r="AE66" s="18">
        <f t="shared" si="18"/>
        <v>1360.4044731352478</v>
      </c>
      <c r="AF66" s="17">
        <f t="shared" si="19"/>
        <v>0.99751287670886013</v>
      </c>
      <c r="AG66" s="20">
        <f t="shared" si="20"/>
        <v>134.35324964050199</v>
      </c>
      <c r="AI66" s="2">
        <v>17000</v>
      </c>
      <c r="AJ66" s="2">
        <v>1</v>
      </c>
      <c r="AK66" s="2">
        <v>16860.404473135935</v>
      </c>
      <c r="AL66" s="2">
        <f t="shared" si="21"/>
        <v>70555</v>
      </c>
      <c r="AM66" s="2">
        <f t="shared" si="22"/>
        <v>8871521.6447284836</v>
      </c>
      <c r="AN66" s="17">
        <f t="shared" si="23"/>
        <v>0.99997165412361633</v>
      </c>
      <c r="AO66" s="18">
        <f t="shared" si="24"/>
        <v>8905521.6447284836</v>
      </c>
      <c r="AP66" s="18">
        <f t="shared" si="25"/>
        <v>1360.4044731352478</v>
      </c>
      <c r="AQ66" s="17">
        <f t="shared" si="26"/>
        <v>0.99751287670886013</v>
      </c>
      <c r="AR66" s="20">
        <f t="shared" si="27"/>
        <v>134.35324964050199</v>
      </c>
      <c r="AT66" s="2">
        <v>17000</v>
      </c>
      <c r="AU66" s="2">
        <v>1</v>
      </c>
      <c r="AV66" s="2">
        <v>16881.963200769162</v>
      </c>
      <c r="AW66" s="2">
        <f t="shared" si="28"/>
        <v>70334</v>
      </c>
      <c r="AX66" s="2">
        <f t="shared" si="29"/>
        <v>8835365.7784580737</v>
      </c>
      <c r="AY66" s="17">
        <f t="shared" si="30"/>
        <v>0.99997156505914464</v>
      </c>
      <c r="AZ66" s="18">
        <f t="shared" si="31"/>
        <v>8869365.7784580737</v>
      </c>
      <c r="BA66" s="18">
        <f t="shared" si="32"/>
        <v>1381.9632007684559</v>
      </c>
      <c r="BB66" s="17">
        <f t="shared" si="33"/>
        <v>0.99749470103025695</v>
      </c>
      <c r="BC66" s="20">
        <f t="shared" si="34"/>
        <v>134.4759494365608</v>
      </c>
      <c r="BE66" s="2">
        <v>17000</v>
      </c>
      <c r="BF66" s="2">
        <v>1</v>
      </c>
      <c r="BG66" s="2">
        <v>16873.248003846584</v>
      </c>
      <c r="BH66" s="2">
        <f t="shared" si="35"/>
        <v>70317</v>
      </c>
      <c r="BI66" s="2">
        <f t="shared" si="36"/>
        <v>8837343.8306688275</v>
      </c>
      <c r="BJ66" s="17">
        <f t="shared" si="37"/>
        <v>0.9999715581848434</v>
      </c>
      <c r="BK66" s="18">
        <f t="shared" si="38"/>
        <v>8871343.8306688275</v>
      </c>
      <c r="BL66" s="18">
        <f t="shared" si="39"/>
        <v>1373.2480038460344</v>
      </c>
      <c r="BM66" s="17">
        <f t="shared" si="40"/>
        <v>0.99749851670363809</v>
      </c>
      <c r="BN66" s="20">
        <f t="shared" si="41"/>
        <v>134.41398418254221</v>
      </c>
      <c r="BP66" s="2">
        <v>17000</v>
      </c>
      <c r="BQ66" s="2">
        <v>1</v>
      </c>
      <c r="BR66" s="2">
        <v>16839.627398257675</v>
      </c>
      <c r="BS66" s="2">
        <f t="shared" si="42"/>
        <v>70103</v>
      </c>
      <c r="BT66" s="2">
        <f t="shared" si="43"/>
        <v>8815058.9053503051</v>
      </c>
      <c r="BU66" s="17">
        <f t="shared" si="44"/>
        <v>0.99997147136438203</v>
      </c>
      <c r="BV66" s="18">
        <f t="shared" si="45"/>
        <v>8849058.9053503051</v>
      </c>
      <c r="BW66" s="18">
        <f t="shared" si="46"/>
        <v>1339.6273982580751</v>
      </c>
      <c r="BX66" s="17">
        <f t="shared" si="47"/>
        <v>0.99750483478890273</v>
      </c>
      <c r="BY66" s="20">
        <f t="shared" si="48"/>
        <v>134.34324624171222</v>
      </c>
      <c r="CA66" s="2">
        <v>17000</v>
      </c>
      <c r="CB66" s="2">
        <v>1</v>
      </c>
      <c r="CC66" s="2">
        <v>16729.80685923971</v>
      </c>
      <c r="CD66" s="2">
        <f t="shared" si="49"/>
        <v>70434</v>
      </c>
      <c r="CE66" s="2">
        <f t="shared" si="50"/>
        <v>8779590.9934000354</v>
      </c>
      <c r="CF66" s="17">
        <f t="shared" si="51"/>
        <v>0.99997160542904195</v>
      </c>
      <c r="CG66" s="18">
        <f t="shared" si="52"/>
        <v>8813590.9934000354</v>
      </c>
      <c r="CH66" s="18">
        <f t="shared" si="53"/>
        <v>1229.8068592399359</v>
      </c>
      <c r="CI66" s="17">
        <f t="shared" si="54"/>
        <v>0.99753614944948776</v>
      </c>
      <c r="CJ66" s="20">
        <f t="shared" si="55"/>
        <v>135.52498143822083</v>
      </c>
      <c r="CL66" s="2">
        <v>17000</v>
      </c>
      <c r="CM66" s="2">
        <v>1</v>
      </c>
      <c r="CN66" s="2">
        <v>16867.781790902474</v>
      </c>
      <c r="CO66" s="2">
        <f t="shared" si="56"/>
        <v>70303</v>
      </c>
      <c r="CP66" s="2">
        <f t="shared" si="57"/>
        <v>8780809.0523535311</v>
      </c>
      <c r="CQ66" s="17">
        <f t="shared" si="58"/>
        <v>0.99997155252115777</v>
      </c>
      <c r="CR66" s="18">
        <f t="shared" si="59"/>
        <v>8814809.0523535311</v>
      </c>
      <c r="CS66" s="18">
        <f t="shared" si="60"/>
        <v>1367.7817909028381</v>
      </c>
      <c r="CT66" s="17">
        <f t="shared" si="61"/>
        <v>0.99748457032249149</v>
      </c>
      <c r="CU66" s="20">
        <f t="shared" si="62"/>
        <v>135.24724008202745</v>
      </c>
      <c r="CW66" s="2">
        <v>17000</v>
      </c>
      <c r="CX66" s="2">
        <v>1</v>
      </c>
      <c r="CY66" s="2">
        <v>16844.969266417233</v>
      </c>
      <c r="CZ66" s="2">
        <f t="shared" si="63"/>
        <v>69794</v>
      </c>
      <c r="DA66" s="2">
        <f t="shared" si="64"/>
        <v>8777712.0981703922</v>
      </c>
      <c r="DB66" s="17">
        <f t="shared" si="65"/>
        <v>0.99997134506275431</v>
      </c>
      <c r="DC66" s="18">
        <f t="shared" si="66"/>
        <v>8811712.0981703922</v>
      </c>
      <c r="DD66" s="18">
        <f t="shared" si="67"/>
        <v>1344.969266416505</v>
      </c>
      <c r="DE66" s="17">
        <f t="shared" si="68"/>
        <v>0.99749227525781681</v>
      </c>
      <c r="DF66" s="20">
        <f t="shared" si="69"/>
        <v>134.31629303821151</v>
      </c>
      <c r="DH66" s="2">
        <v>17000</v>
      </c>
      <c r="DI66" s="2">
        <v>1</v>
      </c>
      <c r="DJ66" s="2">
        <v>16848.061143872917</v>
      </c>
      <c r="DK66" s="2">
        <f t="shared" si="70"/>
        <v>69794</v>
      </c>
      <c r="DL66" s="2">
        <f t="shared" si="71"/>
        <v>8765347.7913607769</v>
      </c>
      <c r="DM66" s="17">
        <f t="shared" si="72"/>
        <v>0.99997134506275431</v>
      </c>
      <c r="DN66" s="18">
        <f t="shared" si="73"/>
        <v>8799347.7913607769</v>
      </c>
      <c r="DO66" s="18">
        <f t="shared" si="74"/>
        <v>1348.0611438732594</v>
      </c>
      <c r="DP66" s="17">
        <f t="shared" si="75"/>
        <v>0.99748759496652861</v>
      </c>
      <c r="DQ66" s="20">
        <f t="shared" si="76"/>
        <v>134.50439499536984</v>
      </c>
      <c r="DS66" s="2">
        <v>17000</v>
      </c>
      <c r="DT66" s="2">
        <v>1</v>
      </c>
      <c r="DU66" s="2">
        <v>16900.272824692664</v>
      </c>
      <c r="DV66" s="2">
        <f t="shared" si="77"/>
        <v>69792</v>
      </c>
      <c r="DW66" s="2">
        <f t="shared" si="78"/>
        <v>8752085.743112836</v>
      </c>
      <c r="DX66" s="17">
        <f t="shared" si="79"/>
        <v>0.99997134424162537</v>
      </c>
      <c r="DY66" s="18">
        <f t="shared" si="80"/>
        <v>8786085.743112836</v>
      </c>
      <c r="DZ66" s="18">
        <f t="shared" si="81"/>
        <v>1400.2728246934712</v>
      </c>
      <c r="EA66" s="17">
        <f t="shared" si="82"/>
        <v>0.99746410261097085</v>
      </c>
      <c r="EB66" s="20">
        <f t="shared" si="83"/>
        <v>134.70038848043515</v>
      </c>
      <c r="ED66" s="2">
        <v>17000</v>
      </c>
      <c r="EE66" s="2">
        <v>1</v>
      </c>
      <c r="EF66" s="2">
        <v>16877.269786676396</v>
      </c>
      <c r="EG66" s="2">
        <f t="shared" si="84"/>
        <v>69409</v>
      </c>
      <c r="EH66" s="2">
        <f t="shared" si="85"/>
        <v>8722532.4240087774</v>
      </c>
      <c r="EI66" s="17">
        <f t="shared" si="86"/>
        <v>0.99997118612323699</v>
      </c>
      <c r="EJ66" s="18">
        <f t="shared" si="87"/>
        <v>8756532.4240087774</v>
      </c>
      <c r="EK66" s="18">
        <f t="shared" si="88"/>
        <v>1377.269786676392</v>
      </c>
      <c r="EL66" s="17">
        <f t="shared" si="89"/>
        <v>0.9974642782907378</v>
      </c>
      <c r="EM66" s="20">
        <f t="shared" si="90"/>
        <v>134.4133527240021</v>
      </c>
    </row>
    <row r="67" spans="1:143">
      <c r="A67" s="36">
        <v>60</v>
      </c>
      <c r="B67" s="16">
        <f t="shared" si="1"/>
        <v>17500</v>
      </c>
      <c r="C67" s="2">
        <f t="shared" si="2"/>
        <v>0</v>
      </c>
      <c r="D67" s="2">
        <f t="shared" si="2"/>
        <v>0</v>
      </c>
      <c r="E67" s="2">
        <f t="shared" si="94"/>
        <v>841938</v>
      </c>
      <c r="F67" s="2">
        <f t="shared" si="94"/>
        <v>105678634.34155835</v>
      </c>
      <c r="G67" s="17">
        <f t="shared" si="4"/>
        <v>0.99997149515061245</v>
      </c>
      <c r="H67" s="18">
        <f t="shared" si="0"/>
        <v>106098634.34155835</v>
      </c>
      <c r="I67" s="18">
        <f t="shared" si="5"/>
        <v>12000</v>
      </c>
      <c r="J67" s="17">
        <f t="shared" si="91"/>
        <v>0.99760953638944527</v>
      </c>
      <c r="K67" s="20">
        <f t="shared" si="6"/>
        <v>138.54196333042907</v>
      </c>
      <c r="M67" s="2">
        <v>17500</v>
      </c>
      <c r="N67" s="2">
        <v>0</v>
      </c>
      <c r="O67" s="2">
        <v>0</v>
      </c>
      <c r="P67" s="2">
        <f t="shared" si="7"/>
        <v>70548</v>
      </c>
      <c r="Q67" s="2">
        <f t="shared" si="8"/>
        <v>8869744.4352178238</v>
      </c>
      <c r="R67" s="17">
        <f t="shared" si="9"/>
        <v>0.99997165131112686</v>
      </c>
      <c r="S67" s="18">
        <f t="shared" si="10"/>
        <v>8904744.4352178238</v>
      </c>
      <c r="T67" s="18">
        <f t="shared" si="11"/>
        <v>1000</v>
      </c>
      <c r="U67" s="17">
        <f t="shared" si="12"/>
        <v>0.99761891445839712</v>
      </c>
      <c r="V67" s="20">
        <f t="shared" si="13"/>
        <v>138.31786652876238</v>
      </c>
      <c r="X67" s="2">
        <v>17500</v>
      </c>
      <c r="Y67" s="2">
        <v>0</v>
      </c>
      <c r="Z67" s="2">
        <v>0</v>
      </c>
      <c r="AA67" s="2">
        <f t="shared" si="14"/>
        <v>70555</v>
      </c>
      <c r="AB67" s="2">
        <f t="shared" si="15"/>
        <v>8871521.6447284836</v>
      </c>
      <c r="AC67" s="17">
        <f t="shared" si="16"/>
        <v>0.99997165412361633</v>
      </c>
      <c r="AD67" s="18">
        <f t="shared" si="17"/>
        <v>8906521.6447284836</v>
      </c>
      <c r="AE67" s="18">
        <f t="shared" si="18"/>
        <v>1000</v>
      </c>
      <c r="AF67" s="17">
        <f t="shared" si="19"/>
        <v>0.99762488731492049</v>
      </c>
      <c r="AG67" s="20">
        <f t="shared" si="20"/>
        <v>138.30481580639912</v>
      </c>
      <c r="AI67" s="2">
        <v>17500</v>
      </c>
      <c r="AJ67" s="2">
        <v>0</v>
      </c>
      <c r="AK67" s="2">
        <v>0</v>
      </c>
      <c r="AL67" s="2">
        <f t="shared" si="21"/>
        <v>70555</v>
      </c>
      <c r="AM67" s="2">
        <f t="shared" si="22"/>
        <v>8871521.6447284836</v>
      </c>
      <c r="AN67" s="17">
        <f t="shared" si="23"/>
        <v>0.99997165412361633</v>
      </c>
      <c r="AO67" s="18">
        <f t="shared" si="24"/>
        <v>8906521.6447284836</v>
      </c>
      <c r="AP67" s="18">
        <f t="shared" si="25"/>
        <v>1000</v>
      </c>
      <c r="AQ67" s="17">
        <f t="shared" si="26"/>
        <v>0.99762488731492049</v>
      </c>
      <c r="AR67" s="20">
        <f t="shared" si="27"/>
        <v>138.30481580639912</v>
      </c>
      <c r="AT67" s="2">
        <v>17500</v>
      </c>
      <c r="AU67" s="2">
        <v>0</v>
      </c>
      <c r="AV67" s="2">
        <v>0</v>
      </c>
      <c r="AW67" s="2">
        <f t="shared" si="28"/>
        <v>70334</v>
      </c>
      <c r="AX67" s="2">
        <f t="shared" si="29"/>
        <v>8835365.7784580737</v>
      </c>
      <c r="AY67" s="17">
        <f t="shared" si="30"/>
        <v>0.99997156505914464</v>
      </c>
      <c r="AZ67" s="18">
        <f t="shared" si="31"/>
        <v>8870365.7784580737</v>
      </c>
      <c r="BA67" s="18">
        <f t="shared" si="32"/>
        <v>1000</v>
      </c>
      <c r="BB67" s="17">
        <f t="shared" si="33"/>
        <v>0.9976071661969832</v>
      </c>
      <c r="BC67" s="20">
        <f t="shared" si="34"/>
        <v>138.43112441998903</v>
      </c>
      <c r="BE67" s="2">
        <v>17500</v>
      </c>
      <c r="BF67" s="2">
        <v>0</v>
      </c>
      <c r="BG67" s="2">
        <v>0</v>
      </c>
      <c r="BH67" s="2">
        <f t="shared" si="35"/>
        <v>70317</v>
      </c>
      <c r="BI67" s="2">
        <f t="shared" si="36"/>
        <v>8837343.8306688275</v>
      </c>
      <c r="BJ67" s="17">
        <f t="shared" si="37"/>
        <v>0.9999715581848434</v>
      </c>
      <c r="BK67" s="18">
        <f t="shared" si="38"/>
        <v>8872343.8306688275</v>
      </c>
      <c r="BL67" s="18">
        <f t="shared" si="39"/>
        <v>1000</v>
      </c>
      <c r="BM67" s="17">
        <f t="shared" si="40"/>
        <v>0.99761095722400839</v>
      </c>
      <c r="BN67" s="20">
        <f t="shared" si="41"/>
        <v>138.36733665849934</v>
      </c>
      <c r="BP67" s="2">
        <v>17500</v>
      </c>
      <c r="BQ67" s="2">
        <v>0</v>
      </c>
      <c r="BR67" s="2">
        <v>0</v>
      </c>
      <c r="BS67" s="2">
        <f t="shared" si="42"/>
        <v>70103</v>
      </c>
      <c r="BT67" s="2">
        <f t="shared" si="43"/>
        <v>8815058.9053503051</v>
      </c>
      <c r="BU67" s="17">
        <f t="shared" si="44"/>
        <v>0.99997147136438203</v>
      </c>
      <c r="BV67" s="18">
        <f t="shared" si="45"/>
        <v>8850058.9053503051</v>
      </c>
      <c r="BW67" s="18">
        <f t="shared" si="46"/>
        <v>1000</v>
      </c>
      <c r="BX67" s="17">
        <f t="shared" si="47"/>
        <v>0.99761755918654305</v>
      </c>
      <c r="BY67" s="20">
        <f t="shared" si="48"/>
        <v>138.29451818999789</v>
      </c>
      <c r="CA67" s="2">
        <v>17500</v>
      </c>
      <c r="CB67" s="2">
        <v>0</v>
      </c>
      <c r="CC67" s="2">
        <v>0</v>
      </c>
      <c r="CD67" s="2">
        <f t="shared" si="49"/>
        <v>70434</v>
      </c>
      <c r="CE67" s="2">
        <f t="shared" si="50"/>
        <v>8779590.9934000354</v>
      </c>
      <c r="CF67" s="17">
        <f t="shared" si="51"/>
        <v>0.99997160542904195</v>
      </c>
      <c r="CG67" s="18">
        <f t="shared" si="52"/>
        <v>8814590.9934000354</v>
      </c>
      <c r="CH67" s="18">
        <f t="shared" si="53"/>
        <v>1000</v>
      </c>
      <c r="CI67" s="17">
        <f t="shared" si="54"/>
        <v>0.99764933102895936</v>
      </c>
      <c r="CJ67" s="20">
        <f t="shared" si="55"/>
        <v>139.51101030405084</v>
      </c>
      <c r="CL67" s="2">
        <v>17500</v>
      </c>
      <c r="CM67" s="2">
        <v>0</v>
      </c>
      <c r="CN67" s="2">
        <v>0</v>
      </c>
      <c r="CO67" s="2">
        <f t="shared" si="56"/>
        <v>70303</v>
      </c>
      <c r="CP67" s="2">
        <f t="shared" si="57"/>
        <v>8780809.0523535311</v>
      </c>
      <c r="CQ67" s="17">
        <f t="shared" si="58"/>
        <v>0.99997155252115777</v>
      </c>
      <c r="CR67" s="18">
        <f t="shared" si="59"/>
        <v>8815809.0523535311</v>
      </c>
      <c r="CS67" s="18">
        <f t="shared" si="60"/>
        <v>1000</v>
      </c>
      <c r="CT67" s="17">
        <f t="shared" si="61"/>
        <v>0.99759773041074729</v>
      </c>
      <c r="CU67" s="20">
        <f t="shared" si="62"/>
        <v>139.22510008444002</v>
      </c>
      <c r="CW67" s="2">
        <v>17500</v>
      </c>
      <c r="CX67" s="2">
        <v>0</v>
      </c>
      <c r="CY67" s="2">
        <v>0</v>
      </c>
      <c r="CZ67" s="2">
        <f t="shared" si="63"/>
        <v>69794</v>
      </c>
      <c r="DA67" s="2">
        <f t="shared" si="64"/>
        <v>8777712.0981703922</v>
      </c>
      <c r="DB67" s="17">
        <f t="shared" si="65"/>
        <v>0.99997134506275431</v>
      </c>
      <c r="DC67" s="18">
        <f t="shared" si="66"/>
        <v>8812712.0981703922</v>
      </c>
      <c r="DD67" s="18">
        <f t="shared" si="67"/>
        <v>1000</v>
      </c>
      <c r="DE67" s="17">
        <f t="shared" si="68"/>
        <v>0.997605475991584</v>
      </c>
      <c r="DF67" s="20">
        <f t="shared" si="69"/>
        <v>138.26677224521771</v>
      </c>
      <c r="DH67" s="2">
        <v>17500</v>
      </c>
      <c r="DI67" s="2">
        <v>0</v>
      </c>
      <c r="DJ67" s="2">
        <v>0</v>
      </c>
      <c r="DK67" s="2">
        <f t="shared" si="70"/>
        <v>69794</v>
      </c>
      <c r="DL67" s="2">
        <f t="shared" si="71"/>
        <v>8765347.7913607769</v>
      </c>
      <c r="DM67" s="17">
        <f t="shared" si="72"/>
        <v>0.99997134506275431</v>
      </c>
      <c r="DN67" s="18">
        <f t="shared" si="73"/>
        <v>8800347.7913607769</v>
      </c>
      <c r="DO67" s="18">
        <f t="shared" si="74"/>
        <v>1000</v>
      </c>
      <c r="DP67" s="17">
        <f t="shared" si="75"/>
        <v>0.99760095423117157</v>
      </c>
      <c r="DQ67" s="20">
        <f t="shared" si="76"/>
        <v>138.46040661288072</v>
      </c>
      <c r="DS67" s="2">
        <v>17500</v>
      </c>
      <c r="DT67" s="2">
        <v>0</v>
      </c>
      <c r="DU67" s="2">
        <v>0</v>
      </c>
      <c r="DV67" s="2">
        <f t="shared" si="77"/>
        <v>69792</v>
      </c>
      <c r="DW67" s="2">
        <f t="shared" si="78"/>
        <v>8752085.743112836</v>
      </c>
      <c r="DX67" s="17">
        <f t="shared" si="79"/>
        <v>0.99997134424162537</v>
      </c>
      <c r="DY67" s="18">
        <f t="shared" si="80"/>
        <v>8787085.743112836</v>
      </c>
      <c r="DZ67" s="18">
        <f t="shared" si="81"/>
        <v>1000</v>
      </c>
      <c r="EA67" s="17">
        <f t="shared" si="82"/>
        <v>0.99757763031053759</v>
      </c>
      <c r="EB67" s="20">
        <f t="shared" si="83"/>
        <v>138.66216461221265</v>
      </c>
      <c r="ED67" s="2">
        <v>17500</v>
      </c>
      <c r="EE67" s="2">
        <v>0</v>
      </c>
      <c r="EF67" s="2">
        <v>0</v>
      </c>
      <c r="EG67" s="2">
        <f t="shared" si="84"/>
        <v>69409</v>
      </c>
      <c r="EH67" s="2">
        <f t="shared" si="85"/>
        <v>8722532.4240087774</v>
      </c>
      <c r="EI67" s="17">
        <f t="shared" si="86"/>
        <v>0.99997118612323699</v>
      </c>
      <c r="EJ67" s="18">
        <f t="shared" si="87"/>
        <v>8757532.4240087774</v>
      </c>
      <c r="EK67" s="18">
        <f t="shared" si="88"/>
        <v>1000</v>
      </c>
      <c r="EL67" s="17">
        <f t="shared" si="89"/>
        <v>0.99757818916664065</v>
      </c>
      <c r="EM67" s="20">
        <f t="shared" si="90"/>
        <v>138.36668662764922</v>
      </c>
    </row>
    <row r="68" spans="1:143">
      <c r="A68" s="36">
        <v>61</v>
      </c>
      <c r="B68" s="16">
        <f t="shared" si="1"/>
        <v>18000</v>
      </c>
      <c r="C68" s="2">
        <f t="shared" si="2"/>
        <v>0</v>
      </c>
      <c r="D68" s="2">
        <f t="shared" si="2"/>
        <v>0</v>
      </c>
      <c r="E68" s="2">
        <f t="shared" si="94"/>
        <v>841938</v>
      </c>
      <c r="F68" s="2">
        <f t="shared" si="94"/>
        <v>105678634.34155835</v>
      </c>
      <c r="G68" s="17">
        <f t="shared" si="4"/>
        <v>0.99997149515061245</v>
      </c>
      <c r="H68" s="18">
        <f t="shared" si="0"/>
        <v>106110634.34155835</v>
      </c>
      <c r="I68" s="18">
        <f t="shared" si="5"/>
        <v>12000</v>
      </c>
      <c r="J68" s="17">
        <f t="shared" si="91"/>
        <v>0.9977223683265477</v>
      </c>
      <c r="K68" s="20">
        <f t="shared" si="6"/>
        <v>142.50030513986988</v>
      </c>
      <c r="M68" s="2">
        <v>18000</v>
      </c>
      <c r="N68" s="2">
        <v>0</v>
      </c>
      <c r="O68" s="2">
        <v>0</v>
      </c>
      <c r="P68" s="2">
        <f t="shared" si="7"/>
        <v>70548</v>
      </c>
      <c r="Q68" s="2">
        <f t="shared" si="8"/>
        <v>8869744.4352178238</v>
      </c>
      <c r="R68" s="17">
        <f t="shared" si="9"/>
        <v>0.99997165131112686</v>
      </c>
      <c r="S68" s="18">
        <f t="shared" si="10"/>
        <v>8905744.4352178238</v>
      </c>
      <c r="T68" s="18">
        <f t="shared" si="11"/>
        <v>1000</v>
      </c>
      <c r="U68" s="17">
        <f t="shared" si="12"/>
        <v>0.99773094674879204</v>
      </c>
      <c r="V68" s="20">
        <f t="shared" si="13"/>
        <v>142.2698055724413</v>
      </c>
      <c r="X68" s="2">
        <v>18000</v>
      </c>
      <c r="Y68" s="2">
        <v>0</v>
      </c>
      <c r="Z68" s="2">
        <v>0</v>
      </c>
      <c r="AA68" s="2">
        <f t="shared" si="14"/>
        <v>70555</v>
      </c>
      <c r="AB68" s="2">
        <f t="shared" si="15"/>
        <v>8871521.6447284836</v>
      </c>
      <c r="AC68" s="17">
        <f t="shared" si="16"/>
        <v>0.99997165412361633</v>
      </c>
      <c r="AD68" s="18">
        <f t="shared" si="17"/>
        <v>8907521.6447284836</v>
      </c>
      <c r="AE68" s="18">
        <f t="shared" si="18"/>
        <v>1000</v>
      </c>
      <c r="AF68" s="17">
        <f t="shared" si="19"/>
        <v>0.99773689792098075</v>
      </c>
      <c r="AG68" s="20">
        <f t="shared" si="20"/>
        <v>142.25638197229623</v>
      </c>
      <c r="AI68" s="2">
        <v>18000</v>
      </c>
      <c r="AJ68" s="2">
        <v>0</v>
      </c>
      <c r="AK68" s="2">
        <v>0</v>
      </c>
      <c r="AL68" s="2">
        <f t="shared" si="21"/>
        <v>70555</v>
      </c>
      <c r="AM68" s="2">
        <f t="shared" si="22"/>
        <v>8871521.6447284836</v>
      </c>
      <c r="AN68" s="17">
        <f t="shared" si="23"/>
        <v>0.99997165412361633</v>
      </c>
      <c r="AO68" s="18">
        <f t="shared" si="24"/>
        <v>8907521.6447284836</v>
      </c>
      <c r="AP68" s="18">
        <f t="shared" si="25"/>
        <v>1000</v>
      </c>
      <c r="AQ68" s="17">
        <f t="shared" si="26"/>
        <v>0.99773689792098075</v>
      </c>
      <c r="AR68" s="20">
        <f t="shared" si="27"/>
        <v>142.25638197229623</v>
      </c>
      <c r="AT68" s="2">
        <v>18000</v>
      </c>
      <c r="AU68" s="2">
        <v>0</v>
      </c>
      <c r="AV68" s="2">
        <v>0</v>
      </c>
      <c r="AW68" s="2">
        <f t="shared" si="28"/>
        <v>70334</v>
      </c>
      <c r="AX68" s="2">
        <f t="shared" si="29"/>
        <v>8835365.7784580737</v>
      </c>
      <c r="AY68" s="17">
        <f t="shared" si="30"/>
        <v>0.99997156505914464</v>
      </c>
      <c r="AZ68" s="18">
        <f t="shared" si="31"/>
        <v>8871365.7784580737</v>
      </c>
      <c r="BA68" s="18">
        <f t="shared" si="32"/>
        <v>1000</v>
      </c>
      <c r="BB68" s="17">
        <f t="shared" si="33"/>
        <v>0.99771963136370934</v>
      </c>
      <c r="BC68" s="20">
        <f t="shared" si="34"/>
        <v>142.3862994034173</v>
      </c>
      <c r="BE68" s="2">
        <v>18000</v>
      </c>
      <c r="BF68" s="2">
        <v>0</v>
      </c>
      <c r="BG68" s="2">
        <v>0</v>
      </c>
      <c r="BH68" s="2">
        <f t="shared" si="35"/>
        <v>70317</v>
      </c>
      <c r="BI68" s="2">
        <f t="shared" si="36"/>
        <v>8837343.8306688275</v>
      </c>
      <c r="BJ68" s="17">
        <f t="shared" si="37"/>
        <v>0.9999715581848434</v>
      </c>
      <c r="BK68" s="18">
        <f t="shared" si="38"/>
        <v>8873343.8306688275</v>
      </c>
      <c r="BL68" s="18">
        <f t="shared" si="39"/>
        <v>1000</v>
      </c>
      <c r="BM68" s="17">
        <f t="shared" si="40"/>
        <v>0.99772339774437857</v>
      </c>
      <c r="BN68" s="20">
        <f t="shared" si="41"/>
        <v>142.32068913445644</v>
      </c>
      <c r="BP68" s="2">
        <v>18000</v>
      </c>
      <c r="BQ68" s="2">
        <v>0</v>
      </c>
      <c r="BR68" s="2">
        <v>0</v>
      </c>
      <c r="BS68" s="2">
        <f t="shared" si="42"/>
        <v>70103</v>
      </c>
      <c r="BT68" s="2">
        <f t="shared" si="43"/>
        <v>8815058.9053503051</v>
      </c>
      <c r="BU68" s="17">
        <f t="shared" si="44"/>
        <v>0.99997147136438203</v>
      </c>
      <c r="BV68" s="18">
        <f t="shared" si="45"/>
        <v>8851058.9053503051</v>
      </c>
      <c r="BW68" s="18">
        <f t="shared" si="46"/>
        <v>1000</v>
      </c>
      <c r="BX68" s="17">
        <f t="shared" si="47"/>
        <v>0.99773028358418325</v>
      </c>
      <c r="BY68" s="20">
        <f t="shared" si="48"/>
        <v>142.24579013828352</v>
      </c>
      <c r="CA68" s="2">
        <v>18000</v>
      </c>
      <c r="CB68" s="2">
        <v>0</v>
      </c>
      <c r="CC68" s="2">
        <v>0</v>
      </c>
      <c r="CD68" s="2">
        <f t="shared" si="49"/>
        <v>70434</v>
      </c>
      <c r="CE68" s="2">
        <f t="shared" si="50"/>
        <v>8779590.9934000354</v>
      </c>
      <c r="CF68" s="17">
        <f t="shared" si="51"/>
        <v>0.99997160542904195</v>
      </c>
      <c r="CG68" s="18">
        <f t="shared" si="52"/>
        <v>8815590.9934000354</v>
      </c>
      <c r="CH68" s="18">
        <f t="shared" si="53"/>
        <v>1000</v>
      </c>
      <c r="CI68" s="17">
        <f t="shared" si="54"/>
        <v>0.99776251260843096</v>
      </c>
      <c r="CJ68" s="20">
        <f t="shared" si="55"/>
        <v>143.49703916988088</v>
      </c>
      <c r="CL68" s="2">
        <v>18000</v>
      </c>
      <c r="CM68" s="2">
        <v>0</v>
      </c>
      <c r="CN68" s="2">
        <v>0</v>
      </c>
      <c r="CO68" s="2">
        <f t="shared" si="56"/>
        <v>70303</v>
      </c>
      <c r="CP68" s="2">
        <f t="shared" si="57"/>
        <v>8780809.0523535311</v>
      </c>
      <c r="CQ68" s="17">
        <f t="shared" si="58"/>
        <v>0.99997155252115777</v>
      </c>
      <c r="CR68" s="18">
        <f t="shared" si="59"/>
        <v>8816809.0523535311</v>
      </c>
      <c r="CS68" s="18">
        <f t="shared" si="60"/>
        <v>1000</v>
      </c>
      <c r="CT68" s="17">
        <f t="shared" si="61"/>
        <v>0.99771089049900308</v>
      </c>
      <c r="CU68" s="20">
        <f t="shared" si="62"/>
        <v>143.20296008685258</v>
      </c>
      <c r="CW68" s="2">
        <v>18000</v>
      </c>
      <c r="CX68" s="2">
        <v>0</v>
      </c>
      <c r="CY68" s="2">
        <v>0</v>
      </c>
      <c r="CZ68" s="2">
        <f t="shared" si="63"/>
        <v>69794</v>
      </c>
      <c r="DA68" s="2">
        <f t="shared" si="64"/>
        <v>8777712.0981703922</v>
      </c>
      <c r="DB68" s="17">
        <f t="shared" si="65"/>
        <v>0.99997134506275431</v>
      </c>
      <c r="DC68" s="18">
        <f t="shared" si="66"/>
        <v>8813712.0981703922</v>
      </c>
      <c r="DD68" s="18">
        <f t="shared" si="67"/>
        <v>1000</v>
      </c>
      <c r="DE68" s="17">
        <f t="shared" si="68"/>
        <v>0.99771867672535119</v>
      </c>
      <c r="DF68" s="20">
        <f t="shared" si="69"/>
        <v>142.21725145222393</v>
      </c>
      <c r="DH68" s="2">
        <v>18000</v>
      </c>
      <c r="DI68" s="2">
        <v>0</v>
      </c>
      <c r="DJ68" s="2">
        <v>0</v>
      </c>
      <c r="DK68" s="2">
        <f t="shared" si="70"/>
        <v>69794</v>
      </c>
      <c r="DL68" s="2">
        <f t="shared" si="71"/>
        <v>8765347.7913607769</v>
      </c>
      <c r="DM68" s="17">
        <f t="shared" si="72"/>
        <v>0.99997134506275431</v>
      </c>
      <c r="DN68" s="18">
        <f t="shared" si="73"/>
        <v>8801347.7913607769</v>
      </c>
      <c r="DO68" s="18">
        <f t="shared" si="74"/>
        <v>1000</v>
      </c>
      <c r="DP68" s="17">
        <f t="shared" si="75"/>
        <v>0.99771431349581463</v>
      </c>
      <c r="DQ68" s="20">
        <f t="shared" si="76"/>
        <v>142.4164182303916</v>
      </c>
      <c r="DS68" s="2">
        <v>18000</v>
      </c>
      <c r="DT68" s="2">
        <v>0</v>
      </c>
      <c r="DU68" s="2">
        <v>0</v>
      </c>
      <c r="DV68" s="2">
        <f t="shared" si="77"/>
        <v>69792</v>
      </c>
      <c r="DW68" s="2">
        <f t="shared" si="78"/>
        <v>8752085.743112836</v>
      </c>
      <c r="DX68" s="17">
        <f t="shared" si="79"/>
        <v>0.99997134424162537</v>
      </c>
      <c r="DY68" s="18">
        <f t="shared" si="80"/>
        <v>8788085.743112836</v>
      </c>
      <c r="DZ68" s="18">
        <f t="shared" si="81"/>
        <v>1000</v>
      </c>
      <c r="EA68" s="17">
        <f t="shared" si="82"/>
        <v>0.99769115801010422</v>
      </c>
      <c r="EB68" s="20">
        <f t="shared" si="83"/>
        <v>142.62394074399015</v>
      </c>
      <c r="ED68" s="2">
        <v>18000</v>
      </c>
      <c r="EE68" s="2">
        <v>0</v>
      </c>
      <c r="EF68" s="2">
        <v>0</v>
      </c>
      <c r="EG68" s="2">
        <f t="shared" si="84"/>
        <v>69409</v>
      </c>
      <c r="EH68" s="2">
        <f t="shared" si="85"/>
        <v>8722532.4240087774</v>
      </c>
      <c r="EI68" s="17">
        <f t="shared" si="86"/>
        <v>0.99997118612323699</v>
      </c>
      <c r="EJ68" s="18">
        <f t="shared" si="87"/>
        <v>8758532.4240087774</v>
      </c>
      <c r="EK68" s="18">
        <f t="shared" si="88"/>
        <v>1000</v>
      </c>
      <c r="EL68" s="17">
        <f t="shared" si="89"/>
        <v>0.99769210004254361</v>
      </c>
      <c r="EM68" s="20">
        <f t="shared" si="90"/>
        <v>142.32002053129634</v>
      </c>
    </row>
    <row r="69" spans="1:143">
      <c r="A69" s="36">
        <v>62</v>
      </c>
      <c r="B69" s="16">
        <f t="shared" si="1"/>
        <v>18500</v>
      </c>
      <c r="C69" s="2">
        <f t="shared" si="2"/>
        <v>0</v>
      </c>
      <c r="D69" s="2">
        <f t="shared" si="2"/>
        <v>0</v>
      </c>
      <c r="E69" s="2">
        <f t="shared" si="94"/>
        <v>841938</v>
      </c>
      <c r="F69" s="2">
        <f t="shared" si="94"/>
        <v>105678634.34155835</v>
      </c>
      <c r="G69" s="17">
        <f t="shared" si="4"/>
        <v>0.99997149515061245</v>
      </c>
      <c r="H69" s="18">
        <f t="shared" si="0"/>
        <v>106122634.34155835</v>
      </c>
      <c r="I69" s="18">
        <f t="shared" si="5"/>
        <v>12000</v>
      </c>
      <c r="J69" s="17">
        <f t="shared" si="91"/>
        <v>0.99783520026365002</v>
      </c>
      <c r="K69" s="20">
        <f t="shared" si="6"/>
        <v>146.45864694931072</v>
      </c>
      <c r="M69" s="2">
        <v>18500</v>
      </c>
      <c r="N69" s="2">
        <v>0</v>
      </c>
      <c r="O69" s="2">
        <v>0</v>
      </c>
      <c r="P69" s="2">
        <f t="shared" si="7"/>
        <v>70548</v>
      </c>
      <c r="Q69" s="2">
        <f t="shared" si="8"/>
        <v>8869744.4352178238</v>
      </c>
      <c r="R69" s="17">
        <f t="shared" si="9"/>
        <v>0.99997165131112686</v>
      </c>
      <c r="S69" s="18">
        <f t="shared" si="10"/>
        <v>8906744.4352178238</v>
      </c>
      <c r="T69" s="18">
        <f t="shared" si="11"/>
        <v>1000</v>
      </c>
      <c r="U69" s="17">
        <f t="shared" si="12"/>
        <v>0.99784297903918684</v>
      </c>
      <c r="V69" s="20">
        <f t="shared" si="13"/>
        <v>146.22174461612025</v>
      </c>
      <c r="X69" s="2">
        <v>18500</v>
      </c>
      <c r="Y69" s="2">
        <v>0</v>
      </c>
      <c r="Z69" s="2">
        <v>0</v>
      </c>
      <c r="AA69" s="2">
        <f t="shared" si="14"/>
        <v>70555</v>
      </c>
      <c r="AB69" s="2">
        <f t="shared" si="15"/>
        <v>8871521.6447284836</v>
      </c>
      <c r="AC69" s="17">
        <f t="shared" si="16"/>
        <v>0.99997165412361633</v>
      </c>
      <c r="AD69" s="18">
        <f t="shared" si="17"/>
        <v>8908521.6447284836</v>
      </c>
      <c r="AE69" s="18">
        <f t="shared" si="18"/>
        <v>1000</v>
      </c>
      <c r="AF69" s="17">
        <f t="shared" si="19"/>
        <v>0.997848908527041</v>
      </c>
      <c r="AG69" s="20">
        <f t="shared" si="20"/>
        <v>146.20794813819333</v>
      </c>
      <c r="AI69" s="2">
        <v>18500</v>
      </c>
      <c r="AJ69" s="2">
        <v>0</v>
      </c>
      <c r="AK69" s="2">
        <v>0</v>
      </c>
      <c r="AL69" s="2">
        <f t="shared" si="21"/>
        <v>70555</v>
      </c>
      <c r="AM69" s="2">
        <f t="shared" si="22"/>
        <v>8871521.6447284836</v>
      </c>
      <c r="AN69" s="17">
        <f t="shared" si="23"/>
        <v>0.99997165412361633</v>
      </c>
      <c r="AO69" s="18">
        <f t="shared" si="24"/>
        <v>8908521.6447284836</v>
      </c>
      <c r="AP69" s="18">
        <f t="shared" si="25"/>
        <v>1000</v>
      </c>
      <c r="AQ69" s="17">
        <f t="shared" si="26"/>
        <v>0.997848908527041</v>
      </c>
      <c r="AR69" s="20">
        <f t="shared" si="27"/>
        <v>146.20794813819333</v>
      </c>
      <c r="AT69" s="2">
        <v>18500</v>
      </c>
      <c r="AU69" s="2">
        <v>0</v>
      </c>
      <c r="AV69" s="2">
        <v>0</v>
      </c>
      <c r="AW69" s="2">
        <f t="shared" si="28"/>
        <v>70334</v>
      </c>
      <c r="AX69" s="2">
        <f t="shared" si="29"/>
        <v>8835365.7784580737</v>
      </c>
      <c r="AY69" s="17">
        <f t="shared" si="30"/>
        <v>0.99997156505914464</v>
      </c>
      <c r="AZ69" s="18">
        <f t="shared" si="31"/>
        <v>8872365.7784580737</v>
      </c>
      <c r="BA69" s="18">
        <f t="shared" si="32"/>
        <v>1000</v>
      </c>
      <c r="BB69" s="17">
        <f t="shared" si="33"/>
        <v>0.99783209653043559</v>
      </c>
      <c r="BC69" s="20">
        <f t="shared" si="34"/>
        <v>146.34147438684556</v>
      </c>
      <c r="BE69" s="2">
        <v>18500</v>
      </c>
      <c r="BF69" s="2">
        <v>0</v>
      </c>
      <c r="BG69" s="2">
        <v>0</v>
      </c>
      <c r="BH69" s="2">
        <f t="shared" si="35"/>
        <v>70317</v>
      </c>
      <c r="BI69" s="2">
        <f t="shared" si="36"/>
        <v>8837343.8306688275</v>
      </c>
      <c r="BJ69" s="17">
        <f t="shared" si="37"/>
        <v>0.9999715581848434</v>
      </c>
      <c r="BK69" s="18">
        <f t="shared" si="38"/>
        <v>8874343.8306688275</v>
      </c>
      <c r="BL69" s="18">
        <f t="shared" si="39"/>
        <v>1000</v>
      </c>
      <c r="BM69" s="17">
        <f t="shared" si="40"/>
        <v>0.99783583826474886</v>
      </c>
      <c r="BN69" s="20">
        <f t="shared" si="41"/>
        <v>146.27404161041358</v>
      </c>
      <c r="BP69" s="2">
        <v>18500</v>
      </c>
      <c r="BQ69" s="2">
        <v>0</v>
      </c>
      <c r="BR69" s="2">
        <v>0</v>
      </c>
      <c r="BS69" s="2">
        <f t="shared" si="42"/>
        <v>70103</v>
      </c>
      <c r="BT69" s="2">
        <f t="shared" si="43"/>
        <v>8815058.9053503051</v>
      </c>
      <c r="BU69" s="17">
        <f t="shared" si="44"/>
        <v>0.99997147136438203</v>
      </c>
      <c r="BV69" s="18">
        <f t="shared" si="45"/>
        <v>8852058.9053503051</v>
      </c>
      <c r="BW69" s="18">
        <f t="shared" si="46"/>
        <v>1000</v>
      </c>
      <c r="BX69" s="17">
        <f t="shared" si="47"/>
        <v>0.99784300798182357</v>
      </c>
      <c r="BY69" s="20">
        <f t="shared" si="48"/>
        <v>146.19706208656919</v>
      </c>
      <c r="CA69" s="2">
        <v>18500</v>
      </c>
      <c r="CB69" s="2">
        <v>0</v>
      </c>
      <c r="CC69" s="2">
        <v>0</v>
      </c>
      <c r="CD69" s="2">
        <f t="shared" si="49"/>
        <v>70434</v>
      </c>
      <c r="CE69" s="2">
        <f t="shared" si="50"/>
        <v>8779590.9934000354</v>
      </c>
      <c r="CF69" s="17">
        <f t="shared" si="51"/>
        <v>0.99997160542904195</v>
      </c>
      <c r="CG69" s="18">
        <f t="shared" si="52"/>
        <v>8816590.9934000354</v>
      </c>
      <c r="CH69" s="18">
        <f t="shared" si="53"/>
        <v>1000</v>
      </c>
      <c r="CI69" s="17">
        <f t="shared" si="54"/>
        <v>0.99787569418790245</v>
      </c>
      <c r="CJ69" s="20">
        <f t="shared" si="55"/>
        <v>147.48306803571089</v>
      </c>
      <c r="CL69" s="2">
        <v>18500</v>
      </c>
      <c r="CM69" s="2">
        <v>0</v>
      </c>
      <c r="CN69" s="2">
        <v>0</v>
      </c>
      <c r="CO69" s="2">
        <f t="shared" si="56"/>
        <v>70303</v>
      </c>
      <c r="CP69" s="2">
        <f t="shared" si="57"/>
        <v>8780809.0523535311</v>
      </c>
      <c r="CQ69" s="17">
        <f t="shared" si="58"/>
        <v>0.99997155252115777</v>
      </c>
      <c r="CR69" s="18">
        <f t="shared" si="59"/>
        <v>8817809.0523535311</v>
      </c>
      <c r="CS69" s="18">
        <f t="shared" si="60"/>
        <v>1000</v>
      </c>
      <c r="CT69" s="17">
        <f t="shared" si="61"/>
        <v>0.99782405058725887</v>
      </c>
      <c r="CU69" s="20">
        <f t="shared" si="62"/>
        <v>147.18082008926515</v>
      </c>
      <c r="CW69" s="2">
        <v>18500</v>
      </c>
      <c r="CX69" s="2">
        <v>0</v>
      </c>
      <c r="CY69" s="2">
        <v>0</v>
      </c>
      <c r="CZ69" s="2">
        <f t="shared" si="63"/>
        <v>69794</v>
      </c>
      <c r="DA69" s="2">
        <f t="shared" si="64"/>
        <v>8777712.0981703922</v>
      </c>
      <c r="DB69" s="17">
        <f t="shared" si="65"/>
        <v>0.99997134506275431</v>
      </c>
      <c r="DC69" s="18">
        <f t="shared" si="66"/>
        <v>8814712.0981703922</v>
      </c>
      <c r="DD69" s="18">
        <f t="shared" si="67"/>
        <v>1000</v>
      </c>
      <c r="DE69" s="17">
        <f t="shared" si="68"/>
        <v>0.99783187745911828</v>
      </c>
      <c r="DF69" s="20">
        <f t="shared" si="69"/>
        <v>146.16773065923016</v>
      </c>
      <c r="DH69" s="2">
        <v>18500</v>
      </c>
      <c r="DI69" s="2">
        <v>0</v>
      </c>
      <c r="DJ69" s="2">
        <v>0</v>
      </c>
      <c r="DK69" s="2">
        <f t="shared" si="70"/>
        <v>69794</v>
      </c>
      <c r="DL69" s="2">
        <f t="shared" si="71"/>
        <v>8765347.7913607769</v>
      </c>
      <c r="DM69" s="17">
        <f t="shared" si="72"/>
        <v>0.99997134506275431</v>
      </c>
      <c r="DN69" s="18">
        <f t="shared" si="73"/>
        <v>8802347.7913607769</v>
      </c>
      <c r="DO69" s="18">
        <f t="shared" si="74"/>
        <v>1000</v>
      </c>
      <c r="DP69" s="17">
        <f t="shared" si="75"/>
        <v>0.99782767276045758</v>
      </c>
      <c r="DQ69" s="20">
        <f t="shared" si="76"/>
        <v>146.37242984790248</v>
      </c>
      <c r="DS69" s="2">
        <v>18500</v>
      </c>
      <c r="DT69" s="2">
        <v>0</v>
      </c>
      <c r="DU69" s="2">
        <v>0</v>
      </c>
      <c r="DV69" s="2">
        <f t="shared" si="77"/>
        <v>69792</v>
      </c>
      <c r="DW69" s="2">
        <f t="shared" si="78"/>
        <v>8752085.743112836</v>
      </c>
      <c r="DX69" s="17">
        <f t="shared" si="79"/>
        <v>0.99997134424162537</v>
      </c>
      <c r="DY69" s="18">
        <f t="shared" si="80"/>
        <v>8789085.743112836</v>
      </c>
      <c r="DZ69" s="18">
        <f t="shared" si="81"/>
        <v>1000</v>
      </c>
      <c r="EA69" s="17">
        <f t="shared" si="82"/>
        <v>0.99780468570967085</v>
      </c>
      <c r="EB69" s="20">
        <f t="shared" si="83"/>
        <v>146.58571687576767</v>
      </c>
      <c r="ED69" s="2">
        <v>18500</v>
      </c>
      <c r="EE69" s="2">
        <v>0</v>
      </c>
      <c r="EF69" s="2">
        <v>0</v>
      </c>
      <c r="EG69" s="2">
        <f t="shared" si="84"/>
        <v>69409</v>
      </c>
      <c r="EH69" s="2">
        <f t="shared" si="85"/>
        <v>8722532.4240087774</v>
      </c>
      <c r="EI69" s="17">
        <f t="shared" si="86"/>
        <v>0.99997118612323699</v>
      </c>
      <c r="EJ69" s="18">
        <f t="shared" si="87"/>
        <v>8759532.4240087774</v>
      </c>
      <c r="EK69" s="18">
        <f t="shared" si="88"/>
        <v>1000</v>
      </c>
      <c r="EL69" s="17">
        <f t="shared" si="89"/>
        <v>0.99780601091844645</v>
      </c>
      <c r="EM69" s="20">
        <f t="shared" si="90"/>
        <v>146.27335443494346</v>
      </c>
    </row>
    <row r="70" spans="1:143">
      <c r="A70" s="36">
        <v>63</v>
      </c>
      <c r="B70" s="16">
        <f t="shared" si="1"/>
        <v>19000</v>
      </c>
      <c r="C70" s="2">
        <f t="shared" si="2"/>
        <v>0</v>
      </c>
      <c r="D70" s="2">
        <f t="shared" si="2"/>
        <v>0</v>
      </c>
      <c r="E70" s="2">
        <f t="shared" si="94"/>
        <v>841938</v>
      </c>
      <c r="F70" s="2">
        <f t="shared" si="94"/>
        <v>105678634.34155835</v>
      </c>
      <c r="G70" s="17">
        <f t="shared" si="4"/>
        <v>0.99997149515061245</v>
      </c>
      <c r="H70" s="18">
        <f t="shared" si="0"/>
        <v>106134634.34155835</v>
      </c>
      <c r="I70" s="18">
        <f t="shared" si="5"/>
        <v>12000</v>
      </c>
      <c r="J70" s="17">
        <f t="shared" si="91"/>
        <v>0.99794803220075234</v>
      </c>
      <c r="K70" s="20">
        <f t="shared" si="6"/>
        <v>150.41698875875156</v>
      </c>
      <c r="M70" s="2">
        <v>19000</v>
      </c>
      <c r="N70" s="2">
        <v>0</v>
      </c>
      <c r="O70" s="2">
        <v>0</v>
      </c>
      <c r="P70" s="2">
        <f t="shared" si="7"/>
        <v>70548</v>
      </c>
      <c r="Q70" s="2">
        <f t="shared" si="8"/>
        <v>8869744.4352178238</v>
      </c>
      <c r="R70" s="17">
        <f t="shared" si="9"/>
        <v>0.99997165131112686</v>
      </c>
      <c r="S70" s="18">
        <f t="shared" si="10"/>
        <v>8907744.4352178238</v>
      </c>
      <c r="T70" s="18">
        <f t="shared" si="11"/>
        <v>1000</v>
      </c>
      <c r="U70" s="17">
        <f t="shared" si="12"/>
        <v>0.99795501132958175</v>
      </c>
      <c r="V70" s="20">
        <f t="shared" si="13"/>
        <v>150.17368365979917</v>
      </c>
      <c r="X70" s="2">
        <v>19000</v>
      </c>
      <c r="Y70" s="2">
        <v>0</v>
      </c>
      <c r="Z70" s="2">
        <v>0</v>
      </c>
      <c r="AA70" s="2">
        <f t="shared" si="14"/>
        <v>70555</v>
      </c>
      <c r="AB70" s="2">
        <f t="shared" si="15"/>
        <v>8871521.6447284836</v>
      </c>
      <c r="AC70" s="17">
        <f t="shared" si="16"/>
        <v>0.99997165412361633</v>
      </c>
      <c r="AD70" s="18">
        <f t="shared" si="17"/>
        <v>8909521.6447284836</v>
      </c>
      <c r="AE70" s="18">
        <f t="shared" si="18"/>
        <v>1000</v>
      </c>
      <c r="AF70" s="17">
        <f t="shared" si="19"/>
        <v>0.99796091913310125</v>
      </c>
      <c r="AG70" s="20">
        <f t="shared" si="20"/>
        <v>150.15951430409046</v>
      </c>
      <c r="AI70" s="2">
        <v>19000</v>
      </c>
      <c r="AJ70" s="2">
        <v>0</v>
      </c>
      <c r="AK70" s="2">
        <v>0</v>
      </c>
      <c r="AL70" s="2">
        <f t="shared" si="21"/>
        <v>70555</v>
      </c>
      <c r="AM70" s="2">
        <f t="shared" si="22"/>
        <v>8871521.6447284836</v>
      </c>
      <c r="AN70" s="17">
        <f t="shared" si="23"/>
        <v>0.99997165412361633</v>
      </c>
      <c r="AO70" s="18">
        <f t="shared" si="24"/>
        <v>8909521.6447284836</v>
      </c>
      <c r="AP70" s="18">
        <f t="shared" si="25"/>
        <v>1000</v>
      </c>
      <c r="AQ70" s="17">
        <f t="shared" si="26"/>
        <v>0.99796091913310125</v>
      </c>
      <c r="AR70" s="20">
        <f t="shared" si="27"/>
        <v>150.15951430409046</v>
      </c>
      <c r="AT70" s="2">
        <v>19000</v>
      </c>
      <c r="AU70" s="2">
        <v>0</v>
      </c>
      <c r="AV70" s="2">
        <v>0</v>
      </c>
      <c r="AW70" s="2">
        <f t="shared" si="28"/>
        <v>70334</v>
      </c>
      <c r="AX70" s="2">
        <f t="shared" si="29"/>
        <v>8835365.7784580737</v>
      </c>
      <c r="AY70" s="17">
        <f t="shared" si="30"/>
        <v>0.99997156505914464</v>
      </c>
      <c r="AZ70" s="18">
        <f t="shared" si="31"/>
        <v>8873365.7784580737</v>
      </c>
      <c r="BA70" s="18">
        <f t="shared" si="32"/>
        <v>1000</v>
      </c>
      <c r="BB70" s="17">
        <f t="shared" si="33"/>
        <v>0.99794456169716184</v>
      </c>
      <c r="BC70" s="20">
        <f t="shared" si="34"/>
        <v>150.29664937027383</v>
      </c>
      <c r="BE70" s="2">
        <v>19000</v>
      </c>
      <c r="BF70" s="2">
        <v>0</v>
      </c>
      <c r="BG70" s="2">
        <v>0</v>
      </c>
      <c r="BH70" s="2">
        <f t="shared" si="35"/>
        <v>70317</v>
      </c>
      <c r="BI70" s="2">
        <f t="shared" si="36"/>
        <v>8837343.8306688275</v>
      </c>
      <c r="BJ70" s="17">
        <f t="shared" si="37"/>
        <v>0.9999715581848434</v>
      </c>
      <c r="BK70" s="18">
        <f t="shared" si="38"/>
        <v>8875343.8306688275</v>
      </c>
      <c r="BL70" s="18">
        <f t="shared" si="39"/>
        <v>1000</v>
      </c>
      <c r="BM70" s="17">
        <f t="shared" si="40"/>
        <v>0.99794827878511905</v>
      </c>
      <c r="BN70" s="20">
        <f t="shared" si="41"/>
        <v>150.22739408637071</v>
      </c>
      <c r="BP70" s="2">
        <v>19000</v>
      </c>
      <c r="BQ70" s="2">
        <v>0</v>
      </c>
      <c r="BR70" s="2">
        <v>0</v>
      </c>
      <c r="BS70" s="2">
        <f t="shared" si="42"/>
        <v>70103</v>
      </c>
      <c r="BT70" s="2">
        <f t="shared" si="43"/>
        <v>8815058.9053503051</v>
      </c>
      <c r="BU70" s="17">
        <f t="shared" si="44"/>
        <v>0.99997147136438203</v>
      </c>
      <c r="BV70" s="18">
        <f t="shared" si="45"/>
        <v>8853058.9053503051</v>
      </c>
      <c r="BW70" s="18">
        <f t="shared" si="46"/>
        <v>1000</v>
      </c>
      <c r="BX70" s="17">
        <f t="shared" si="47"/>
        <v>0.99795573237946378</v>
      </c>
      <c r="BY70" s="20">
        <f t="shared" si="48"/>
        <v>150.14833403485483</v>
      </c>
      <c r="CA70" s="2">
        <v>19000</v>
      </c>
      <c r="CB70" s="2">
        <v>0</v>
      </c>
      <c r="CC70" s="2">
        <v>0</v>
      </c>
      <c r="CD70" s="2">
        <f t="shared" si="49"/>
        <v>70434</v>
      </c>
      <c r="CE70" s="2">
        <f t="shared" si="50"/>
        <v>8779590.9934000354</v>
      </c>
      <c r="CF70" s="17">
        <f t="shared" si="51"/>
        <v>0.99997160542904195</v>
      </c>
      <c r="CG70" s="18">
        <f t="shared" si="52"/>
        <v>8817590.9934000354</v>
      </c>
      <c r="CH70" s="18">
        <f t="shared" si="53"/>
        <v>1000</v>
      </c>
      <c r="CI70" s="17">
        <f t="shared" si="54"/>
        <v>0.99798887576737405</v>
      </c>
      <c r="CJ70" s="20">
        <f t="shared" si="55"/>
        <v>151.46909690154092</v>
      </c>
      <c r="CL70" s="2">
        <v>19000</v>
      </c>
      <c r="CM70" s="2">
        <v>0</v>
      </c>
      <c r="CN70" s="2">
        <v>0</v>
      </c>
      <c r="CO70" s="2">
        <f t="shared" si="56"/>
        <v>70303</v>
      </c>
      <c r="CP70" s="2">
        <f t="shared" si="57"/>
        <v>8780809.0523535311</v>
      </c>
      <c r="CQ70" s="17">
        <f t="shared" si="58"/>
        <v>0.99997155252115777</v>
      </c>
      <c r="CR70" s="18">
        <f t="shared" si="59"/>
        <v>8818809.0523535311</v>
      </c>
      <c r="CS70" s="18">
        <f t="shared" si="60"/>
        <v>1000</v>
      </c>
      <c r="CT70" s="17">
        <f t="shared" si="61"/>
        <v>0.99793721067551477</v>
      </c>
      <c r="CU70" s="20">
        <f t="shared" si="62"/>
        <v>151.15868009167775</v>
      </c>
      <c r="CW70" s="2">
        <v>19000</v>
      </c>
      <c r="CX70" s="2">
        <v>0</v>
      </c>
      <c r="CY70" s="2">
        <v>0</v>
      </c>
      <c r="CZ70" s="2">
        <f t="shared" si="63"/>
        <v>69794</v>
      </c>
      <c r="DA70" s="2">
        <f t="shared" si="64"/>
        <v>8777712.0981703922</v>
      </c>
      <c r="DB70" s="17">
        <f t="shared" si="65"/>
        <v>0.99997134506275431</v>
      </c>
      <c r="DC70" s="18">
        <f t="shared" si="66"/>
        <v>8815712.0981703922</v>
      </c>
      <c r="DD70" s="18">
        <f t="shared" si="67"/>
        <v>1000</v>
      </c>
      <c r="DE70" s="17">
        <f t="shared" si="68"/>
        <v>0.99794507819288547</v>
      </c>
      <c r="DF70" s="20">
        <f t="shared" si="69"/>
        <v>150.11820986623638</v>
      </c>
      <c r="DH70" s="2">
        <v>19000</v>
      </c>
      <c r="DI70" s="2">
        <v>0</v>
      </c>
      <c r="DJ70" s="2">
        <v>0</v>
      </c>
      <c r="DK70" s="2">
        <f t="shared" si="70"/>
        <v>69794</v>
      </c>
      <c r="DL70" s="2">
        <f t="shared" si="71"/>
        <v>8765347.7913607769</v>
      </c>
      <c r="DM70" s="17">
        <f t="shared" si="72"/>
        <v>0.99997134506275431</v>
      </c>
      <c r="DN70" s="18">
        <f t="shared" si="73"/>
        <v>8803347.7913607769</v>
      </c>
      <c r="DO70" s="18">
        <f t="shared" si="74"/>
        <v>1000</v>
      </c>
      <c r="DP70" s="17">
        <f t="shared" si="75"/>
        <v>0.99794103202510054</v>
      </c>
      <c r="DQ70" s="20">
        <f t="shared" si="76"/>
        <v>150.32844146541336</v>
      </c>
      <c r="DS70" s="2">
        <v>19000</v>
      </c>
      <c r="DT70" s="2">
        <v>0</v>
      </c>
      <c r="DU70" s="2">
        <v>0</v>
      </c>
      <c r="DV70" s="2">
        <f t="shared" si="77"/>
        <v>69792</v>
      </c>
      <c r="DW70" s="2">
        <f t="shared" si="78"/>
        <v>8752085.743112836</v>
      </c>
      <c r="DX70" s="17">
        <f t="shared" si="79"/>
        <v>0.99997134424162537</v>
      </c>
      <c r="DY70" s="18">
        <f t="shared" si="80"/>
        <v>8790085.743112836</v>
      </c>
      <c r="DZ70" s="18">
        <f t="shared" si="81"/>
        <v>1000</v>
      </c>
      <c r="EA70" s="17">
        <f t="shared" si="82"/>
        <v>0.99791821340923748</v>
      </c>
      <c r="EB70" s="20">
        <f t="shared" si="83"/>
        <v>150.54749300754517</v>
      </c>
      <c r="ED70" s="2">
        <v>19000</v>
      </c>
      <c r="EE70" s="2">
        <v>0</v>
      </c>
      <c r="EF70" s="2">
        <v>0</v>
      </c>
      <c r="EG70" s="2">
        <f t="shared" si="84"/>
        <v>69409</v>
      </c>
      <c r="EH70" s="2">
        <f t="shared" si="85"/>
        <v>8722532.4240087774</v>
      </c>
      <c r="EI70" s="17">
        <f t="shared" si="86"/>
        <v>0.99997118612323699</v>
      </c>
      <c r="EJ70" s="18">
        <f t="shared" si="87"/>
        <v>8760532.4240087774</v>
      </c>
      <c r="EK70" s="18">
        <f t="shared" si="88"/>
        <v>1000</v>
      </c>
      <c r="EL70" s="17">
        <f t="shared" si="89"/>
        <v>0.9979199217943493</v>
      </c>
      <c r="EM70" s="20">
        <f t="shared" si="90"/>
        <v>150.22668833859058</v>
      </c>
    </row>
    <row r="71" spans="1:143">
      <c r="A71" s="36">
        <v>64</v>
      </c>
      <c r="B71" s="16">
        <f t="shared" si="1"/>
        <v>19500</v>
      </c>
      <c r="C71" s="2">
        <f t="shared" si="2"/>
        <v>0</v>
      </c>
      <c r="D71" s="2">
        <f t="shared" si="2"/>
        <v>0</v>
      </c>
      <c r="E71" s="2">
        <f t="shared" si="94"/>
        <v>841938</v>
      </c>
      <c r="F71" s="2">
        <f t="shared" si="94"/>
        <v>105678634.34155835</v>
      </c>
      <c r="G71" s="17">
        <f t="shared" si="4"/>
        <v>0.99997149515061245</v>
      </c>
      <c r="H71" s="18">
        <f t="shared" si="0"/>
        <v>106146634.34155835</v>
      </c>
      <c r="I71" s="18">
        <f t="shared" si="5"/>
        <v>12000</v>
      </c>
      <c r="J71" s="17">
        <f t="shared" si="91"/>
        <v>0.99806086413785478</v>
      </c>
      <c r="K71" s="20">
        <f t="shared" si="6"/>
        <v>154.37533056819237</v>
      </c>
      <c r="M71" s="2">
        <v>19500</v>
      </c>
      <c r="N71" s="2">
        <v>0</v>
      </c>
      <c r="O71" s="2">
        <v>0</v>
      </c>
      <c r="P71" s="2">
        <f t="shared" si="7"/>
        <v>70548</v>
      </c>
      <c r="Q71" s="2">
        <f t="shared" si="8"/>
        <v>8869744.4352178238</v>
      </c>
      <c r="R71" s="17">
        <f t="shared" si="9"/>
        <v>0.99997165131112686</v>
      </c>
      <c r="S71" s="18">
        <f t="shared" si="10"/>
        <v>8908744.4352178238</v>
      </c>
      <c r="T71" s="18">
        <f t="shared" si="11"/>
        <v>1000</v>
      </c>
      <c r="U71" s="17">
        <f t="shared" si="12"/>
        <v>0.99806704361997656</v>
      </c>
      <c r="V71" s="20">
        <f t="shared" si="13"/>
        <v>154.12562270347809</v>
      </c>
      <c r="X71" s="2">
        <v>19500</v>
      </c>
      <c r="Y71" s="2">
        <v>0</v>
      </c>
      <c r="Z71" s="2">
        <v>0</v>
      </c>
      <c r="AA71" s="2">
        <f t="shared" si="14"/>
        <v>70555</v>
      </c>
      <c r="AB71" s="2">
        <f t="shared" si="15"/>
        <v>8871521.6447284836</v>
      </c>
      <c r="AC71" s="17">
        <f t="shared" si="16"/>
        <v>0.99997165412361633</v>
      </c>
      <c r="AD71" s="18">
        <f t="shared" si="17"/>
        <v>8910521.6447284836</v>
      </c>
      <c r="AE71" s="18">
        <f t="shared" si="18"/>
        <v>1000</v>
      </c>
      <c r="AF71" s="17">
        <f t="shared" si="19"/>
        <v>0.99807292973916151</v>
      </c>
      <c r="AG71" s="20">
        <f t="shared" si="20"/>
        <v>154.11108046998757</v>
      </c>
      <c r="AI71" s="2">
        <v>19500</v>
      </c>
      <c r="AJ71" s="2">
        <v>0</v>
      </c>
      <c r="AK71" s="2">
        <v>0</v>
      </c>
      <c r="AL71" s="2">
        <f t="shared" si="21"/>
        <v>70555</v>
      </c>
      <c r="AM71" s="2">
        <f t="shared" si="22"/>
        <v>8871521.6447284836</v>
      </c>
      <c r="AN71" s="17">
        <f t="shared" si="23"/>
        <v>0.99997165412361633</v>
      </c>
      <c r="AO71" s="18">
        <f t="shared" si="24"/>
        <v>8910521.6447284836</v>
      </c>
      <c r="AP71" s="18">
        <f t="shared" si="25"/>
        <v>1000</v>
      </c>
      <c r="AQ71" s="17">
        <f t="shared" si="26"/>
        <v>0.99807292973916151</v>
      </c>
      <c r="AR71" s="20">
        <f t="shared" si="27"/>
        <v>154.11108046998757</v>
      </c>
      <c r="AT71" s="2">
        <v>19500</v>
      </c>
      <c r="AU71" s="2">
        <v>0</v>
      </c>
      <c r="AV71" s="2">
        <v>0</v>
      </c>
      <c r="AW71" s="2">
        <f t="shared" si="28"/>
        <v>70334</v>
      </c>
      <c r="AX71" s="2">
        <f t="shared" si="29"/>
        <v>8835365.7784580737</v>
      </c>
      <c r="AY71" s="17">
        <f t="shared" si="30"/>
        <v>0.99997156505914464</v>
      </c>
      <c r="AZ71" s="18">
        <f t="shared" si="31"/>
        <v>8874365.7784580737</v>
      </c>
      <c r="BA71" s="18">
        <f t="shared" si="32"/>
        <v>1000</v>
      </c>
      <c r="BB71" s="17">
        <f t="shared" si="33"/>
        <v>0.99805702686388809</v>
      </c>
      <c r="BC71" s="20">
        <f t="shared" si="34"/>
        <v>154.25182435370206</v>
      </c>
      <c r="BE71" s="2">
        <v>19500</v>
      </c>
      <c r="BF71" s="2">
        <v>0</v>
      </c>
      <c r="BG71" s="2">
        <v>0</v>
      </c>
      <c r="BH71" s="2">
        <f t="shared" si="35"/>
        <v>70317</v>
      </c>
      <c r="BI71" s="2">
        <f t="shared" si="36"/>
        <v>8837343.8306688275</v>
      </c>
      <c r="BJ71" s="17">
        <f t="shared" si="37"/>
        <v>0.9999715581848434</v>
      </c>
      <c r="BK71" s="18">
        <f t="shared" si="38"/>
        <v>8876343.8306688275</v>
      </c>
      <c r="BL71" s="18">
        <f t="shared" si="39"/>
        <v>1000</v>
      </c>
      <c r="BM71" s="17">
        <f t="shared" si="40"/>
        <v>0.99806071930548923</v>
      </c>
      <c r="BN71" s="20">
        <f t="shared" si="41"/>
        <v>154.18074656232784</v>
      </c>
      <c r="BP71" s="2">
        <v>19500</v>
      </c>
      <c r="BQ71" s="2">
        <v>0</v>
      </c>
      <c r="BR71" s="2">
        <v>0</v>
      </c>
      <c r="BS71" s="2">
        <f t="shared" si="42"/>
        <v>70103</v>
      </c>
      <c r="BT71" s="2">
        <f t="shared" si="43"/>
        <v>8815058.9053503051</v>
      </c>
      <c r="BU71" s="17">
        <f t="shared" si="44"/>
        <v>0.99997147136438203</v>
      </c>
      <c r="BV71" s="18">
        <f t="shared" si="45"/>
        <v>8854058.9053503051</v>
      </c>
      <c r="BW71" s="18">
        <f t="shared" si="46"/>
        <v>1000</v>
      </c>
      <c r="BX71" s="17">
        <f t="shared" si="47"/>
        <v>0.9980684567771041</v>
      </c>
      <c r="BY71" s="20">
        <f t="shared" si="48"/>
        <v>154.09960598314049</v>
      </c>
      <c r="CA71" s="2">
        <v>19500</v>
      </c>
      <c r="CB71" s="2">
        <v>0</v>
      </c>
      <c r="CC71" s="2">
        <v>0</v>
      </c>
      <c r="CD71" s="2">
        <f t="shared" si="49"/>
        <v>70434</v>
      </c>
      <c r="CE71" s="2">
        <f t="shared" si="50"/>
        <v>8779590.9934000354</v>
      </c>
      <c r="CF71" s="17">
        <f t="shared" si="51"/>
        <v>0.99997160542904195</v>
      </c>
      <c r="CG71" s="18">
        <f t="shared" si="52"/>
        <v>8818590.9934000354</v>
      </c>
      <c r="CH71" s="18">
        <f t="shared" si="53"/>
        <v>1000</v>
      </c>
      <c r="CI71" s="17">
        <f t="shared" si="54"/>
        <v>0.99810205734684565</v>
      </c>
      <c r="CJ71" s="20">
        <f t="shared" si="55"/>
        <v>155.45512576737093</v>
      </c>
      <c r="CL71" s="2">
        <v>19500</v>
      </c>
      <c r="CM71" s="2">
        <v>0</v>
      </c>
      <c r="CN71" s="2">
        <v>0</v>
      </c>
      <c r="CO71" s="2">
        <f t="shared" si="56"/>
        <v>70303</v>
      </c>
      <c r="CP71" s="2">
        <f t="shared" si="57"/>
        <v>8780809.0523535311</v>
      </c>
      <c r="CQ71" s="17">
        <f t="shared" si="58"/>
        <v>0.99997155252115777</v>
      </c>
      <c r="CR71" s="18">
        <f t="shared" si="59"/>
        <v>8819809.0523535311</v>
      </c>
      <c r="CS71" s="18">
        <f t="shared" si="60"/>
        <v>1000</v>
      </c>
      <c r="CT71" s="17">
        <f t="shared" si="61"/>
        <v>0.99805037076377057</v>
      </c>
      <c r="CU71" s="20">
        <f t="shared" si="62"/>
        <v>155.13654009409032</v>
      </c>
      <c r="CW71" s="2">
        <v>19500</v>
      </c>
      <c r="CX71" s="2">
        <v>0</v>
      </c>
      <c r="CY71" s="2">
        <v>0</v>
      </c>
      <c r="CZ71" s="2">
        <f t="shared" si="63"/>
        <v>69794</v>
      </c>
      <c r="DA71" s="2">
        <f t="shared" si="64"/>
        <v>8777712.0981703922</v>
      </c>
      <c r="DB71" s="17">
        <f t="shared" si="65"/>
        <v>0.99997134506275431</v>
      </c>
      <c r="DC71" s="18">
        <f t="shared" si="66"/>
        <v>8816712.0981703922</v>
      </c>
      <c r="DD71" s="18">
        <f t="shared" si="67"/>
        <v>1000</v>
      </c>
      <c r="DE71" s="17">
        <f t="shared" si="68"/>
        <v>0.99805827892665266</v>
      </c>
      <c r="DF71" s="20">
        <f t="shared" si="69"/>
        <v>154.06868907324261</v>
      </c>
      <c r="DH71" s="2">
        <v>19500</v>
      </c>
      <c r="DI71" s="2">
        <v>0</v>
      </c>
      <c r="DJ71" s="2">
        <v>0</v>
      </c>
      <c r="DK71" s="2">
        <f t="shared" si="70"/>
        <v>69794</v>
      </c>
      <c r="DL71" s="2">
        <f t="shared" si="71"/>
        <v>8765347.7913607769</v>
      </c>
      <c r="DM71" s="17">
        <f t="shared" si="72"/>
        <v>0.99997134506275431</v>
      </c>
      <c r="DN71" s="18">
        <f t="shared" si="73"/>
        <v>8804347.7913607769</v>
      </c>
      <c r="DO71" s="18">
        <f t="shared" si="74"/>
        <v>1000</v>
      </c>
      <c r="DP71" s="17">
        <f t="shared" si="75"/>
        <v>0.99805439128974349</v>
      </c>
      <c r="DQ71" s="20">
        <f t="shared" si="76"/>
        <v>154.28445308292424</v>
      </c>
      <c r="DS71" s="2">
        <v>19500</v>
      </c>
      <c r="DT71" s="2">
        <v>0</v>
      </c>
      <c r="DU71" s="2">
        <v>0</v>
      </c>
      <c r="DV71" s="2">
        <f t="shared" si="77"/>
        <v>69792</v>
      </c>
      <c r="DW71" s="2">
        <f t="shared" si="78"/>
        <v>8752085.743112836</v>
      </c>
      <c r="DX71" s="17">
        <f t="shared" si="79"/>
        <v>0.99997134424162537</v>
      </c>
      <c r="DY71" s="18">
        <f t="shared" si="80"/>
        <v>8791085.743112836</v>
      </c>
      <c r="DZ71" s="18">
        <f t="shared" si="81"/>
        <v>1000</v>
      </c>
      <c r="EA71" s="17">
        <f t="shared" si="82"/>
        <v>0.9980317411088041</v>
      </c>
      <c r="EB71" s="20">
        <f t="shared" si="83"/>
        <v>154.50926913932267</v>
      </c>
      <c r="ED71" s="2">
        <v>19500</v>
      </c>
      <c r="EE71" s="2">
        <v>0</v>
      </c>
      <c r="EF71" s="2">
        <v>0</v>
      </c>
      <c r="EG71" s="2">
        <f t="shared" si="84"/>
        <v>69409</v>
      </c>
      <c r="EH71" s="2">
        <f t="shared" si="85"/>
        <v>8722532.4240087774</v>
      </c>
      <c r="EI71" s="17">
        <f t="shared" si="86"/>
        <v>0.99997118612323699</v>
      </c>
      <c r="EJ71" s="18">
        <f t="shared" si="87"/>
        <v>8761532.4240087774</v>
      </c>
      <c r="EK71" s="18">
        <f t="shared" si="88"/>
        <v>1000</v>
      </c>
      <c r="EL71" s="17">
        <f t="shared" si="89"/>
        <v>0.99803383267025214</v>
      </c>
      <c r="EM71" s="20">
        <f t="shared" si="90"/>
        <v>154.1800222422377</v>
      </c>
    </row>
    <row r="72" spans="1:143">
      <c r="A72" s="36">
        <v>65</v>
      </c>
      <c r="B72" s="16">
        <f t="shared" si="1"/>
        <v>20000</v>
      </c>
      <c r="C72" s="2">
        <f t="shared" si="2"/>
        <v>0</v>
      </c>
      <c r="D72" s="2">
        <f t="shared" si="2"/>
        <v>0</v>
      </c>
      <c r="E72" s="2">
        <f t="shared" si="94"/>
        <v>841938</v>
      </c>
      <c r="F72" s="2">
        <f t="shared" si="94"/>
        <v>105678634.34155835</v>
      </c>
      <c r="G72" s="17">
        <f t="shared" si="4"/>
        <v>0.99997149515061245</v>
      </c>
      <c r="H72" s="18">
        <f t="shared" ref="H72:H108" si="95">F72+($C$109-E72)*B72</f>
        <v>106158634.34155835</v>
      </c>
      <c r="I72" s="18">
        <f t="shared" si="5"/>
        <v>12000</v>
      </c>
      <c r="J72" s="17">
        <f t="shared" si="91"/>
        <v>0.9981736960749571</v>
      </c>
      <c r="K72" s="20">
        <f t="shared" si="6"/>
        <v>158.33367237763321</v>
      </c>
      <c r="M72" s="2">
        <v>20000</v>
      </c>
      <c r="N72" s="2">
        <v>0</v>
      </c>
      <c r="O72" s="2">
        <v>0</v>
      </c>
      <c r="P72" s="2">
        <f t="shared" si="7"/>
        <v>70548</v>
      </c>
      <c r="Q72" s="2">
        <f t="shared" si="8"/>
        <v>8869744.4352178238</v>
      </c>
      <c r="R72" s="17">
        <f t="shared" si="9"/>
        <v>0.99997165131112686</v>
      </c>
      <c r="S72" s="18">
        <f t="shared" si="10"/>
        <v>8909744.4352178238</v>
      </c>
      <c r="T72" s="18">
        <f t="shared" si="11"/>
        <v>1000</v>
      </c>
      <c r="U72" s="17">
        <f t="shared" si="12"/>
        <v>0.99817907591037147</v>
      </c>
      <c r="V72" s="20">
        <f t="shared" si="13"/>
        <v>158.07756174715701</v>
      </c>
      <c r="X72" s="2">
        <v>20000</v>
      </c>
      <c r="Y72" s="2">
        <v>0</v>
      </c>
      <c r="Z72" s="2">
        <v>0</v>
      </c>
      <c r="AA72" s="2">
        <f t="shared" si="14"/>
        <v>70555</v>
      </c>
      <c r="AB72" s="2">
        <f t="shared" si="15"/>
        <v>8871521.6447284836</v>
      </c>
      <c r="AC72" s="17">
        <f t="shared" si="16"/>
        <v>0.99997165412361633</v>
      </c>
      <c r="AD72" s="18">
        <f t="shared" si="17"/>
        <v>8911521.6447284836</v>
      </c>
      <c r="AE72" s="18">
        <f t="shared" si="18"/>
        <v>1000</v>
      </c>
      <c r="AF72" s="17">
        <f t="shared" si="19"/>
        <v>0.99818494034522176</v>
      </c>
      <c r="AG72" s="20">
        <f t="shared" si="20"/>
        <v>158.0626466358847</v>
      </c>
      <c r="AI72" s="2">
        <v>20000</v>
      </c>
      <c r="AJ72" s="2">
        <v>0</v>
      </c>
      <c r="AK72" s="2">
        <v>0</v>
      </c>
      <c r="AL72" s="2">
        <f t="shared" si="21"/>
        <v>70555</v>
      </c>
      <c r="AM72" s="2">
        <f t="shared" si="22"/>
        <v>8871521.6447284836</v>
      </c>
      <c r="AN72" s="17">
        <f t="shared" si="23"/>
        <v>0.99997165412361633</v>
      </c>
      <c r="AO72" s="18">
        <f t="shared" si="24"/>
        <v>8911521.6447284836</v>
      </c>
      <c r="AP72" s="18">
        <f t="shared" si="25"/>
        <v>1000</v>
      </c>
      <c r="AQ72" s="17">
        <f t="shared" si="26"/>
        <v>0.99818494034522176</v>
      </c>
      <c r="AR72" s="20">
        <f t="shared" si="27"/>
        <v>158.0626466358847</v>
      </c>
      <c r="AT72" s="2">
        <v>20000</v>
      </c>
      <c r="AU72" s="2">
        <v>0</v>
      </c>
      <c r="AV72" s="2">
        <v>0</v>
      </c>
      <c r="AW72" s="2">
        <f t="shared" si="28"/>
        <v>70334</v>
      </c>
      <c r="AX72" s="2">
        <f t="shared" si="29"/>
        <v>8835365.7784580737</v>
      </c>
      <c r="AY72" s="17">
        <f t="shared" si="30"/>
        <v>0.99997156505914464</v>
      </c>
      <c r="AZ72" s="18">
        <f t="shared" si="31"/>
        <v>8875365.7784580737</v>
      </c>
      <c r="BA72" s="18">
        <f t="shared" si="32"/>
        <v>1000</v>
      </c>
      <c r="BB72" s="17">
        <f t="shared" si="33"/>
        <v>0.99816949203061434</v>
      </c>
      <c r="BC72" s="20">
        <f t="shared" si="34"/>
        <v>158.20699933713033</v>
      </c>
      <c r="BE72" s="2">
        <v>20000</v>
      </c>
      <c r="BF72" s="2">
        <v>0</v>
      </c>
      <c r="BG72" s="2">
        <v>0</v>
      </c>
      <c r="BH72" s="2">
        <f t="shared" si="35"/>
        <v>70317</v>
      </c>
      <c r="BI72" s="2">
        <f t="shared" si="36"/>
        <v>8837343.8306688275</v>
      </c>
      <c r="BJ72" s="17">
        <f t="shared" si="37"/>
        <v>0.9999715581848434</v>
      </c>
      <c r="BK72" s="18">
        <f t="shared" si="38"/>
        <v>8877343.8306688275</v>
      </c>
      <c r="BL72" s="18">
        <f t="shared" si="39"/>
        <v>1000</v>
      </c>
      <c r="BM72" s="17">
        <f t="shared" si="40"/>
        <v>0.99817315982585952</v>
      </c>
      <c r="BN72" s="20">
        <f t="shared" si="41"/>
        <v>158.13409903828494</v>
      </c>
      <c r="BP72" s="2">
        <v>20000</v>
      </c>
      <c r="BQ72" s="2">
        <v>0</v>
      </c>
      <c r="BR72" s="2">
        <v>0</v>
      </c>
      <c r="BS72" s="2">
        <f t="shared" si="42"/>
        <v>70103</v>
      </c>
      <c r="BT72" s="2">
        <f t="shared" si="43"/>
        <v>8815058.9053503051</v>
      </c>
      <c r="BU72" s="17">
        <f t="shared" si="44"/>
        <v>0.99997147136438203</v>
      </c>
      <c r="BV72" s="18">
        <f t="shared" si="45"/>
        <v>8855058.9053503051</v>
      </c>
      <c r="BW72" s="18">
        <f t="shared" si="46"/>
        <v>1000</v>
      </c>
      <c r="BX72" s="17">
        <f t="shared" si="47"/>
        <v>0.99818118117474441</v>
      </c>
      <c r="BY72" s="20">
        <f t="shared" si="48"/>
        <v>158.05087793142616</v>
      </c>
      <c r="CA72" s="2">
        <v>20000</v>
      </c>
      <c r="CB72" s="2">
        <v>0</v>
      </c>
      <c r="CC72" s="2">
        <v>0</v>
      </c>
      <c r="CD72" s="2">
        <f t="shared" si="49"/>
        <v>70434</v>
      </c>
      <c r="CE72" s="2">
        <f t="shared" si="50"/>
        <v>8779590.9934000354</v>
      </c>
      <c r="CF72" s="17">
        <f t="shared" si="51"/>
        <v>0.99997160542904195</v>
      </c>
      <c r="CG72" s="18">
        <f t="shared" si="52"/>
        <v>8819590.9934000354</v>
      </c>
      <c r="CH72" s="18">
        <f t="shared" si="53"/>
        <v>1000</v>
      </c>
      <c r="CI72" s="17">
        <f t="shared" si="54"/>
        <v>0.99821523892631725</v>
      </c>
      <c r="CJ72" s="20">
        <f t="shared" si="55"/>
        <v>159.44115463320097</v>
      </c>
      <c r="CL72" s="2">
        <v>20000</v>
      </c>
      <c r="CM72" s="2">
        <v>0</v>
      </c>
      <c r="CN72" s="2">
        <v>0</v>
      </c>
      <c r="CO72" s="2">
        <f t="shared" si="56"/>
        <v>70303</v>
      </c>
      <c r="CP72" s="2">
        <f t="shared" si="57"/>
        <v>8780809.0523535311</v>
      </c>
      <c r="CQ72" s="17">
        <f t="shared" si="58"/>
        <v>0.99997155252115777</v>
      </c>
      <c r="CR72" s="18">
        <f t="shared" si="59"/>
        <v>8820809.0523535311</v>
      </c>
      <c r="CS72" s="18">
        <f t="shared" si="60"/>
        <v>1000</v>
      </c>
      <c r="CT72" s="17">
        <f t="shared" si="61"/>
        <v>0.99816353085202636</v>
      </c>
      <c r="CU72" s="20">
        <f t="shared" si="62"/>
        <v>159.11440009650289</v>
      </c>
      <c r="CW72" s="2">
        <v>20000</v>
      </c>
      <c r="CX72" s="2">
        <v>0</v>
      </c>
      <c r="CY72" s="2">
        <v>0</v>
      </c>
      <c r="CZ72" s="2">
        <f t="shared" si="63"/>
        <v>69794</v>
      </c>
      <c r="DA72" s="2">
        <f t="shared" si="64"/>
        <v>8777712.0981703922</v>
      </c>
      <c r="DB72" s="17">
        <f t="shared" si="65"/>
        <v>0.99997134506275431</v>
      </c>
      <c r="DC72" s="18">
        <f t="shared" si="66"/>
        <v>8817712.0981703922</v>
      </c>
      <c r="DD72" s="18">
        <f t="shared" si="67"/>
        <v>1000</v>
      </c>
      <c r="DE72" s="17">
        <f t="shared" si="68"/>
        <v>0.99817147966041975</v>
      </c>
      <c r="DF72" s="20">
        <f t="shared" si="69"/>
        <v>158.01916828024883</v>
      </c>
      <c r="DH72" s="2">
        <v>20000</v>
      </c>
      <c r="DI72" s="2">
        <v>0</v>
      </c>
      <c r="DJ72" s="2">
        <v>0</v>
      </c>
      <c r="DK72" s="2">
        <f t="shared" si="70"/>
        <v>69794</v>
      </c>
      <c r="DL72" s="2">
        <f t="shared" si="71"/>
        <v>8765347.7913607769</v>
      </c>
      <c r="DM72" s="17">
        <f t="shared" si="72"/>
        <v>0.99997134506275431</v>
      </c>
      <c r="DN72" s="18">
        <f t="shared" si="73"/>
        <v>8805347.7913607769</v>
      </c>
      <c r="DO72" s="18">
        <f t="shared" si="74"/>
        <v>1000</v>
      </c>
      <c r="DP72" s="17">
        <f t="shared" si="75"/>
        <v>0.99816775055438656</v>
      </c>
      <c r="DQ72" s="20">
        <f t="shared" si="76"/>
        <v>158.2404647004351</v>
      </c>
      <c r="DS72" s="2">
        <v>20000</v>
      </c>
      <c r="DT72" s="2">
        <v>0</v>
      </c>
      <c r="DU72" s="2">
        <v>0</v>
      </c>
      <c r="DV72" s="2">
        <f t="shared" si="77"/>
        <v>69792</v>
      </c>
      <c r="DW72" s="2">
        <f t="shared" si="78"/>
        <v>8752085.743112836</v>
      </c>
      <c r="DX72" s="17">
        <f t="shared" si="79"/>
        <v>0.99997134424162537</v>
      </c>
      <c r="DY72" s="18">
        <f t="shared" si="80"/>
        <v>8792085.743112836</v>
      </c>
      <c r="DZ72" s="18">
        <f t="shared" si="81"/>
        <v>1000</v>
      </c>
      <c r="EA72" s="17">
        <f t="shared" si="82"/>
        <v>0.99814526880837084</v>
      </c>
      <c r="EB72" s="20">
        <f t="shared" si="83"/>
        <v>158.47104527110017</v>
      </c>
      <c r="ED72" s="2">
        <v>20000</v>
      </c>
      <c r="EE72" s="2">
        <v>0</v>
      </c>
      <c r="EF72" s="2">
        <v>0</v>
      </c>
      <c r="EG72" s="2">
        <f t="shared" si="84"/>
        <v>69409</v>
      </c>
      <c r="EH72" s="2">
        <f t="shared" si="85"/>
        <v>8722532.4240087774</v>
      </c>
      <c r="EI72" s="17">
        <f t="shared" si="86"/>
        <v>0.99997118612323699</v>
      </c>
      <c r="EJ72" s="18">
        <f t="shared" si="87"/>
        <v>8762532.4240087774</v>
      </c>
      <c r="EK72" s="18">
        <f t="shared" si="88"/>
        <v>1000</v>
      </c>
      <c r="EL72" s="17">
        <f t="shared" si="89"/>
        <v>0.9981477435461551</v>
      </c>
      <c r="EM72" s="20">
        <f t="shared" si="90"/>
        <v>158.13335614588482</v>
      </c>
    </row>
    <row r="73" spans="1:143">
      <c r="A73" s="36">
        <v>66</v>
      </c>
      <c r="B73" s="16">
        <f t="shared" ref="B73:B107" si="96">+M73</f>
        <v>20500</v>
      </c>
      <c r="C73" s="2">
        <f t="shared" ref="C73:D108" si="97">+N73+Y73+AJ73+AU73+BF73+BQ73+CB73+CM73+CX73+DI73+DT73+EE73</f>
        <v>0</v>
      </c>
      <c r="D73" s="2">
        <f t="shared" si="97"/>
        <v>0</v>
      </c>
      <c r="E73" s="2">
        <f t="shared" ref="E73:F88" si="98">E72+C73</f>
        <v>841938</v>
      </c>
      <c r="F73" s="2">
        <f t="shared" si="98"/>
        <v>105678634.34155835</v>
      </c>
      <c r="G73" s="17">
        <f t="shared" ref="G73:G108" si="99">E73/$C$109</f>
        <v>0.99997149515061245</v>
      </c>
      <c r="H73" s="18">
        <f t="shared" si="95"/>
        <v>106170634.34155835</v>
      </c>
      <c r="I73" s="18">
        <f t="shared" ref="I73:I108" si="100">H73-H72</f>
        <v>12000</v>
      </c>
      <c r="J73" s="17">
        <f t="shared" si="91"/>
        <v>0.99828652801205953</v>
      </c>
      <c r="K73" s="20">
        <f t="shared" ref="K73:K108" si="101">IF($K$109=0,0,IF(B73&lt;0,0,B73/$K$109))</f>
        <v>162.29201418707405</v>
      </c>
      <c r="M73" s="2">
        <v>20500</v>
      </c>
      <c r="N73" s="2">
        <v>0</v>
      </c>
      <c r="O73" s="2">
        <v>0</v>
      </c>
      <c r="P73" s="2">
        <f t="shared" ref="P73:P108" si="102">P72+N73</f>
        <v>70548</v>
      </c>
      <c r="Q73" s="2">
        <f t="shared" ref="Q73:Q108" si="103">Q72+O73</f>
        <v>8869744.4352178238</v>
      </c>
      <c r="R73" s="17">
        <f t="shared" ref="R73:R108" si="104">P73/N$109</f>
        <v>0.99997165131112686</v>
      </c>
      <c r="S73" s="18">
        <f t="shared" ref="S73:S108" si="105">Q73+(N$109-P73)*M73</f>
        <v>8910744.4352178238</v>
      </c>
      <c r="T73" s="18">
        <f t="shared" ref="T73:T108" si="106">S73-S72</f>
        <v>1000</v>
      </c>
      <c r="U73" s="17">
        <f t="shared" ref="U73:U108" si="107">IF(S73=0,0,IF(S73&lt;0,0,S73/T$109))</f>
        <v>0.99829110820076628</v>
      </c>
      <c r="V73" s="20">
        <f t="shared" ref="V73:V108" si="108">IF($K$109=0,0,IF(M73&lt;0,0,M73/V$109))</f>
        <v>162.02950079083593</v>
      </c>
      <c r="X73" s="2">
        <v>20500</v>
      </c>
      <c r="Y73" s="2">
        <v>0</v>
      </c>
      <c r="Z73" s="2">
        <v>0</v>
      </c>
      <c r="AA73" s="2">
        <f t="shared" ref="AA73:AA108" si="109">AA72+Y73</f>
        <v>70555</v>
      </c>
      <c r="AB73" s="2">
        <f t="shared" ref="AB73:AB108" si="110">AB72+Z73</f>
        <v>8871521.6447284836</v>
      </c>
      <c r="AC73" s="17">
        <f t="shared" ref="AC73:AC108" si="111">AA73/Y$109</f>
        <v>0.99997165412361633</v>
      </c>
      <c r="AD73" s="18">
        <f t="shared" ref="AD73:AD108" si="112">AB73+(Y$109-AA73)*X73</f>
        <v>8912521.6447284836</v>
      </c>
      <c r="AE73" s="18">
        <f t="shared" ref="AE73:AE108" si="113">AD73-AD72</f>
        <v>1000</v>
      </c>
      <c r="AF73" s="17">
        <f t="shared" ref="AF73:AF108" si="114">IF(AD73=0,0,IF(AD73&lt;0,0,AD73/AE$109))</f>
        <v>0.99829695095128201</v>
      </c>
      <c r="AG73" s="20">
        <f t="shared" ref="AG73:AG108" si="115">IF($K$109=0,0,IF(X73&lt;0,0,X73/AG$109))</f>
        <v>162.01421280178181</v>
      </c>
      <c r="AI73" s="2">
        <v>20500</v>
      </c>
      <c r="AJ73" s="2">
        <v>0</v>
      </c>
      <c r="AK73" s="2">
        <v>0</v>
      </c>
      <c r="AL73" s="2">
        <f t="shared" ref="AL73:AL108" si="116">AL72+AJ73</f>
        <v>70555</v>
      </c>
      <c r="AM73" s="2">
        <f t="shared" ref="AM73:AM108" si="117">AM72+AK73</f>
        <v>8871521.6447284836</v>
      </c>
      <c r="AN73" s="17">
        <f t="shared" ref="AN73:AN108" si="118">AL73/AJ$109</f>
        <v>0.99997165412361633</v>
      </c>
      <c r="AO73" s="18">
        <f t="shared" ref="AO73:AO108" si="119">AM73+(AJ$109-AL73)*AI73</f>
        <v>8912521.6447284836</v>
      </c>
      <c r="AP73" s="18">
        <f t="shared" ref="AP73:AP108" si="120">AO73-AO72</f>
        <v>1000</v>
      </c>
      <c r="AQ73" s="17">
        <f t="shared" ref="AQ73:AQ108" si="121">IF(AO73=0,0,IF(AO73&lt;0,0,AO73/AP$109))</f>
        <v>0.99829695095128201</v>
      </c>
      <c r="AR73" s="20">
        <f t="shared" ref="AR73:AR108" si="122">IF($K$109=0,0,IF(AI73&lt;0,0,AI73/AR$109))</f>
        <v>162.01421280178181</v>
      </c>
      <c r="AT73" s="2">
        <v>20500</v>
      </c>
      <c r="AU73" s="2">
        <v>0</v>
      </c>
      <c r="AV73" s="2">
        <v>0</v>
      </c>
      <c r="AW73" s="2">
        <f t="shared" ref="AW73:AW108" si="123">AW72+AU73</f>
        <v>70334</v>
      </c>
      <c r="AX73" s="2">
        <f t="shared" ref="AX73:AX108" si="124">AX72+AV73</f>
        <v>8835365.7784580737</v>
      </c>
      <c r="AY73" s="17">
        <f t="shared" ref="AY73:AY108" si="125">AW73/AU$109</f>
        <v>0.99997156505914464</v>
      </c>
      <c r="AZ73" s="18">
        <f t="shared" ref="AZ73:AZ108" si="126">AX73+(AU$109-AW73)*AT73</f>
        <v>8876365.7784580737</v>
      </c>
      <c r="BA73" s="18">
        <f t="shared" ref="BA73:BA108" si="127">AZ73-AZ72</f>
        <v>1000</v>
      </c>
      <c r="BB73" s="17">
        <f t="shared" ref="BB73:BB108" si="128">IF(AZ73=0,0,IF(AZ73&lt;0,0,AZ73/BA$109))</f>
        <v>0.99828195719734059</v>
      </c>
      <c r="BC73" s="20">
        <f t="shared" ref="BC73:BC108" si="129">IF($K$109=0,0,IF(AT73&lt;0,0,AT73/BC$109))</f>
        <v>162.16217432055859</v>
      </c>
      <c r="BE73" s="2">
        <v>20500</v>
      </c>
      <c r="BF73" s="2">
        <v>0</v>
      </c>
      <c r="BG73" s="2">
        <v>0</v>
      </c>
      <c r="BH73" s="2">
        <f t="shared" ref="BH73:BH108" si="130">BH72+BF73</f>
        <v>70317</v>
      </c>
      <c r="BI73" s="2">
        <f t="shared" ref="BI73:BI108" si="131">BI72+BG73</f>
        <v>8837343.8306688275</v>
      </c>
      <c r="BJ73" s="17">
        <f t="shared" ref="BJ73:BJ108" si="132">BH73/BF$109</f>
        <v>0.9999715581848434</v>
      </c>
      <c r="BK73" s="18">
        <f t="shared" ref="BK73:BK108" si="133">BI73+(BF$109-BH73)*BE73</f>
        <v>8878343.8306688275</v>
      </c>
      <c r="BL73" s="18">
        <f t="shared" ref="BL73:BL108" si="134">BK73-BK72</f>
        <v>1000</v>
      </c>
      <c r="BM73" s="17">
        <f t="shared" ref="BM73:BM108" si="135">IF(BK73=0,0,IF(BK73&lt;0,0,BK73/BL$109))</f>
        <v>0.99828560034622971</v>
      </c>
      <c r="BN73" s="20">
        <f t="shared" ref="BN73:BN108" si="136">IF($K$109=0,0,IF(BE73&lt;0,0,BE73/BN$109))</f>
        <v>162.08745151424208</v>
      </c>
      <c r="BP73" s="2">
        <v>20500</v>
      </c>
      <c r="BQ73" s="2">
        <v>0</v>
      </c>
      <c r="BR73" s="2">
        <v>0</v>
      </c>
      <c r="BS73" s="2">
        <f t="shared" ref="BS73:BS108" si="137">BS72+BQ73</f>
        <v>70103</v>
      </c>
      <c r="BT73" s="2">
        <f t="shared" ref="BT73:BT108" si="138">BT72+BR73</f>
        <v>8815058.9053503051</v>
      </c>
      <c r="BU73" s="17">
        <f t="shared" ref="BU73:BU108" si="139">BS73/BQ$109</f>
        <v>0.99997147136438203</v>
      </c>
      <c r="BV73" s="18">
        <f t="shared" ref="BV73:BV108" si="140">BT73+(BQ$109-BS73)*BP73</f>
        <v>8856058.9053503051</v>
      </c>
      <c r="BW73" s="18">
        <f t="shared" ref="BW73:BW108" si="141">BV73-BV72</f>
        <v>1000</v>
      </c>
      <c r="BX73" s="17">
        <f t="shared" ref="BX73:BX108" si="142">IF(BV73=0,0,IF(BV73&lt;0,0,BV73/BW$109))</f>
        <v>0.99829390557238462</v>
      </c>
      <c r="BY73" s="20">
        <f t="shared" ref="BY73:BY108" si="143">IF($K$109=0,0,IF(BP73&lt;0,0,BP73/BY$109))</f>
        <v>162.00214987971179</v>
      </c>
      <c r="CA73" s="2">
        <v>20500</v>
      </c>
      <c r="CB73" s="2">
        <v>0</v>
      </c>
      <c r="CC73" s="2">
        <v>0</v>
      </c>
      <c r="CD73" s="2">
        <f t="shared" ref="CD73:CD108" si="144">CD72+CB73</f>
        <v>70434</v>
      </c>
      <c r="CE73" s="2">
        <f t="shared" ref="CE73:CE108" si="145">CE72+CC73</f>
        <v>8779590.9934000354</v>
      </c>
      <c r="CF73" s="17">
        <f t="shared" ref="CF73:CF108" si="146">CD73/CB$109</f>
        <v>0.99997160542904195</v>
      </c>
      <c r="CG73" s="18">
        <f t="shared" ref="CG73:CG108" si="147">CE73+(CB$109-CD73)*CA73</f>
        <v>8820590.9934000354</v>
      </c>
      <c r="CH73" s="18">
        <f t="shared" ref="CH73:CH108" si="148">CG73-CG72</f>
        <v>1000</v>
      </c>
      <c r="CI73" s="17">
        <f t="shared" ref="CI73:CI108" si="149">IF(CG73=0,0,IF(CG73&lt;0,0,CG73/CH$109))</f>
        <v>0.99832842050578885</v>
      </c>
      <c r="CJ73" s="20">
        <f t="shared" ref="CJ73:CJ108" si="150">IF($K$109=0,0,IF(CA73&lt;0,0,CA73/CJ$109))</f>
        <v>163.427183499031</v>
      </c>
      <c r="CL73" s="2">
        <v>20500</v>
      </c>
      <c r="CM73" s="2">
        <v>0</v>
      </c>
      <c r="CN73" s="2">
        <v>0</v>
      </c>
      <c r="CO73" s="2">
        <f t="shared" ref="CO73:CO108" si="151">CO72+CM73</f>
        <v>70303</v>
      </c>
      <c r="CP73" s="2">
        <f t="shared" ref="CP73:CP108" si="152">CP72+CN73</f>
        <v>8780809.0523535311</v>
      </c>
      <c r="CQ73" s="17">
        <f t="shared" ref="CQ73:CQ108" si="153">CO73/CM$109</f>
        <v>0.99997155252115777</v>
      </c>
      <c r="CR73" s="18">
        <f t="shared" ref="CR73:CR108" si="154">CP73+(CM$109-CO73)*CL73</f>
        <v>8821809.0523535311</v>
      </c>
      <c r="CS73" s="18">
        <f t="shared" ref="CS73:CS108" si="155">CR73-CR72</f>
        <v>1000</v>
      </c>
      <c r="CT73" s="17">
        <f t="shared" ref="CT73:CT108" si="156">IF(CR73=0,0,IF(CR73&lt;0,0,CR73/CS$109))</f>
        <v>0.99827669094028215</v>
      </c>
      <c r="CU73" s="20">
        <f t="shared" ref="CU73:CU108" si="157">IF($K$109=0,0,IF(CL73&lt;0,0,CL73/CU$109))</f>
        <v>163.09226009891546</v>
      </c>
      <c r="CW73" s="2">
        <v>20500</v>
      </c>
      <c r="CX73" s="2">
        <v>0</v>
      </c>
      <c r="CY73" s="2">
        <v>0</v>
      </c>
      <c r="CZ73" s="2">
        <f t="shared" ref="CZ73:CZ108" si="158">CZ72+CX73</f>
        <v>69794</v>
      </c>
      <c r="DA73" s="2">
        <f t="shared" ref="DA73:DA108" si="159">DA72+CY73</f>
        <v>8777712.0981703922</v>
      </c>
      <c r="DB73" s="17">
        <f t="shared" ref="DB73:DB108" si="160">CZ73/CX$109</f>
        <v>0.99997134506275431</v>
      </c>
      <c r="DC73" s="18">
        <f t="shared" ref="DC73:DC108" si="161">DA73+(CX$109-CZ73)*CW73</f>
        <v>8818712.0981703922</v>
      </c>
      <c r="DD73" s="18">
        <f t="shared" ref="DD73:DD108" si="162">DC73-DC72</f>
        <v>1000</v>
      </c>
      <c r="DE73" s="17">
        <f t="shared" ref="DE73:DE108" si="163">IF(DC73=0,0,IF(DC73&lt;0,0,DC73/DD$109))</f>
        <v>0.99828468039418694</v>
      </c>
      <c r="DF73" s="20">
        <f t="shared" ref="DF73:DF108" si="164">IF($K$109=0,0,IF(CW73&lt;0,0,CW73/DF$109))</f>
        <v>161.96964748725506</v>
      </c>
      <c r="DH73" s="2">
        <v>20500</v>
      </c>
      <c r="DI73" s="2">
        <v>0</v>
      </c>
      <c r="DJ73" s="2">
        <v>0</v>
      </c>
      <c r="DK73" s="2">
        <f t="shared" ref="DK73:DK108" si="165">DK72+DI73</f>
        <v>69794</v>
      </c>
      <c r="DL73" s="2">
        <f t="shared" ref="DL73:DL108" si="166">DL72+DJ73</f>
        <v>8765347.7913607769</v>
      </c>
      <c r="DM73" s="17">
        <f t="shared" ref="DM73:DM108" si="167">DK73/DI$109</f>
        <v>0.99997134506275431</v>
      </c>
      <c r="DN73" s="18">
        <f t="shared" ref="DN73:DN108" si="168">DL73+(DI$109-DK73)*DH73</f>
        <v>8806347.7913607769</v>
      </c>
      <c r="DO73" s="18">
        <f t="shared" ref="DO73:DO108" si="169">DN73-DN72</f>
        <v>1000</v>
      </c>
      <c r="DP73" s="17">
        <f t="shared" ref="DP73:DP108" si="170">IF(DN73=0,0,IF(DN73&lt;0,0,DN73/DO$109))</f>
        <v>0.99828110981902951</v>
      </c>
      <c r="DQ73" s="20">
        <f t="shared" ref="DQ73:DQ108" si="171">IF($K$109=0,0,IF(DH73&lt;0,0,DH73/DQ$109))</f>
        <v>162.19647631794598</v>
      </c>
      <c r="DS73" s="2">
        <v>20500</v>
      </c>
      <c r="DT73" s="2">
        <v>0</v>
      </c>
      <c r="DU73" s="2">
        <v>0</v>
      </c>
      <c r="DV73" s="2">
        <f t="shared" ref="DV73:DV108" si="172">DV72+DT73</f>
        <v>69792</v>
      </c>
      <c r="DW73" s="2">
        <f t="shared" ref="DW73:DW108" si="173">DW72+DU73</f>
        <v>8752085.743112836</v>
      </c>
      <c r="DX73" s="17">
        <f t="shared" ref="DX73:DX108" si="174">DV73/DT$109</f>
        <v>0.99997134424162537</v>
      </c>
      <c r="DY73" s="18">
        <f t="shared" ref="DY73:DY108" si="175">DW73+(DT$109-DV73)*DS73</f>
        <v>8793085.743112836</v>
      </c>
      <c r="DZ73" s="18">
        <f t="shared" ref="DZ73:DZ108" si="176">DY73-DY72</f>
        <v>1000</v>
      </c>
      <c r="EA73" s="17">
        <f t="shared" ref="EA73:EA108" si="177">IF(DY73=0,0,IF(DY73&lt;0,0,DY73/DZ$109))</f>
        <v>0.99825879650793747</v>
      </c>
      <c r="EB73" s="20">
        <f t="shared" ref="EB73:EB108" si="178">IF($K$109=0,0,IF(DS73&lt;0,0,DS73/EB$109))</f>
        <v>162.43282140287769</v>
      </c>
      <c r="ED73" s="2">
        <v>20500</v>
      </c>
      <c r="EE73" s="2">
        <v>0</v>
      </c>
      <c r="EF73" s="2">
        <v>0</v>
      </c>
      <c r="EG73" s="2">
        <f t="shared" ref="EG73:EG108" si="179">EG72+EE73</f>
        <v>69409</v>
      </c>
      <c r="EH73" s="2">
        <f t="shared" ref="EH73:EH108" si="180">EH72+EF73</f>
        <v>8722532.4240087774</v>
      </c>
      <c r="EI73" s="17">
        <f t="shared" ref="EI73:EI108" si="181">EG73/EE$109</f>
        <v>0.99997118612323699</v>
      </c>
      <c r="EJ73" s="18">
        <f t="shared" ref="EJ73:EJ108" si="182">EH73+(EE$109-EG73)*ED73</f>
        <v>8763532.4240087774</v>
      </c>
      <c r="EK73" s="18">
        <f t="shared" ref="EK73:EK108" si="183">EJ73-EJ72</f>
        <v>1000</v>
      </c>
      <c r="EL73" s="17">
        <f t="shared" ref="EL73:EL108" si="184">IF(EJ73=0,0,IF(EJ73&lt;0,0,EJ73/EK$109))</f>
        <v>0.99826165442205794</v>
      </c>
      <c r="EM73" s="20">
        <f t="shared" ref="EM73:EM108" si="185">IF($K$109=0,0,IF(ED73&lt;0,0,ED73/EM$109))</f>
        <v>162.08669004953194</v>
      </c>
    </row>
    <row r="74" spans="1:143">
      <c r="A74" s="36">
        <v>67</v>
      </c>
      <c r="B74" s="16">
        <f t="shared" si="96"/>
        <v>21000</v>
      </c>
      <c r="C74" s="2">
        <f t="shared" si="97"/>
        <v>0</v>
      </c>
      <c r="D74" s="2">
        <f t="shared" si="97"/>
        <v>0</v>
      </c>
      <c r="E74" s="2">
        <f t="shared" si="98"/>
        <v>841938</v>
      </c>
      <c r="F74" s="2">
        <f t="shared" si="98"/>
        <v>105678634.34155835</v>
      </c>
      <c r="G74" s="17">
        <f t="shared" si="99"/>
        <v>0.99997149515061245</v>
      </c>
      <c r="H74" s="18">
        <f t="shared" si="95"/>
        <v>106182634.34155835</v>
      </c>
      <c r="I74" s="18">
        <f t="shared" si="100"/>
        <v>12000</v>
      </c>
      <c r="J74" s="17">
        <f t="shared" ref="J74:J108" si="186">IF(H74=0,0,IF(H74&lt;0,0,H74/$I$109))</f>
        <v>0.99839935994916185</v>
      </c>
      <c r="K74" s="20">
        <f t="shared" si="101"/>
        <v>166.25035599651486</v>
      </c>
      <c r="M74" s="2">
        <v>21000</v>
      </c>
      <c r="N74" s="2">
        <v>0</v>
      </c>
      <c r="O74" s="2">
        <v>0</v>
      </c>
      <c r="P74" s="2">
        <f t="shared" si="102"/>
        <v>70548</v>
      </c>
      <c r="Q74" s="2">
        <f t="shared" si="103"/>
        <v>8869744.4352178238</v>
      </c>
      <c r="R74" s="17">
        <f t="shared" si="104"/>
        <v>0.99997165131112686</v>
      </c>
      <c r="S74" s="18">
        <f t="shared" si="105"/>
        <v>8911744.4352178238</v>
      </c>
      <c r="T74" s="18">
        <f t="shared" si="106"/>
        <v>1000</v>
      </c>
      <c r="U74" s="17">
        <f t="shared" si="107"/>
        <v>0.99840314049116119</v>
      </c>
      <c r="V74" s="20">
        <f t="shared" si="108"/>
        <v>165.98143983451487</v>
      </c>
      <c r="X74" s="2">
        <v>21000</v>
      </c>
      <c r="Y74" s="2">
        <v>0</v>
      </c>
      <c r="Z74" s="2">
        <v>0</v>
      </c>
      <c r="AA74" s="2">
        <f t="shared" si="109"/>
        <v>70555</v>
      </c>
      <c r="AB74" s="2">
        <f t="shared" si="110"/>
        <v>8871521.6447284836</v>
      </c>
      <c r="AC74" s="17">
        <f t="shared" si="111"/>
        <v>0.99997165412361633</v>
      </c>
      <c r="AD74" s="18">
        <f t="shared" si="112"/>
        <v>8913521.6447284836</v>
      </c>
      <c r="AE74" s="18">
        <f t="shared" si="113"/>
        <v>1000</v>
      </c>
      <c r="AF74" s="17">
        <f t="shared" si="114"/>
        <v>0.99840896155734227</v>
      </c>
      <c r="AG74" s="20">
        <f t="shared" si="115"/>
        <v>165.96577896767892</v>
      </c>
      <c r="AI74" s="2">
        <v>21000</v>
      </c>
      <c r="AJ74" s="2">
        <v>0</v>
      </c>
      <c r="AK74" s="2">
        <v>0</v>
      </c>
      <c r="AL74" s="2">
        <f t="shared" si="116"/>
        <v>70555</v>
      </c>
      <c r="AM74" s="2">
        <f t="shared" si="117"/>
        <v>8871521.6447284836</v>
      </c>
      <c r="AN74" s="17">
        <f t="shared" si="118"/>
        <v>0.99997165412361633</v>
      </c>
      <c r="AO74" s="18">
        <f t="shared" si="119"/>
        <v>8913521.6447284836</v>
      </c>
      <c r="AP74" s="18">
        <f t="shared" si="120"/>
        <v>1000</v>
      </c>
      <c r="AQ74" s="17">
        <f t="shared" si="121"/>
        <v>0.99840896155734227</v>
      </c>
      <c r="AR74" s="20">
        <f t="shared" si="122"/>
        <v>165.96577896767892</v>
      </c>
      <c r="AT74" s="2">
        <v>21000</v>
      </c>
      <c r="AU74" s="2">
        <v>0</v>
      </c>
      <c r="AV74" s="2">
        <v>0</v>
      </c>
      <c r="AW74" s="2">
        <f t="shared" si="123"/>
        <v>70334</v>
      </c>
      <c r="AX74" s="2">
        <f t="shared" si="124"/>
        <v>8835365.7784580737</v>
      </c>
      <c r="AY74" s="17">
        <f t="shared" si="125"/>
        <v>0.99997156505914464</v>
      </c>
      <c r="AZ74" s="18">
        <f t="shared" si="126"/>
        <v>8877365.7784580737</v>
      </c>
      <c r="BA74" s="18">
        <f t="shared" si="127"/>
        <v>1000</v>
      </c>
      <c r="BB74" s="17">
        <f t="shared" si="128"/>
        <v>0.99839442236406684</v>
      </c>
      <c r="BC74" s="20">
        <f t="shared" si="129"/>
        <v>166.11734930398686</v>
      </c>
      <c r="BE74" s="2">
        <v>21000</v>
      </c>
      <c r="BF74" s="2">
        <v>0</v>
      </c>
      <c r="BG74" s="2">
        <v>0</v>
      </c>
      <c r="BH74" s="2">
        <f t="shared" si="130"/>
        <v>70317</v>
      </c>
      <c r="BI74" s="2">
        <f t="shared" si="131"/>
        <v>8837343.8306688275</v>
      </c>
      <c r="BJ74" s="17">
        <f t="shared" si="132"/>
        <v>0.9999715581848434</v>
      </c>
      <c r="BK74" s="18">
        <f t="shared" si="133"/>
        <v>8879343.8306688275</v>
      </c>
      <c r="BL74" s="18">
        <f t="shared" si="134"/>
        <v>1000</v>
      </c>
      <c r="BM74" s="17">
        <f t="shared" si="135"/>
        <v>0.9983980408666</v>
      </c>
      <c r="BN74" s="20">
        <f t="shared" si="136"/>
        <v>166.04080399019921</v>
      </c>
      <c r="BP74" s="2">
        <v>21000</v>
      </c>
      <c r="BQ74" s="2">
        <v>0</v>
      </c>
      <c r="BR74" s="2">
        <v>0</v>
      </c>
      <c r="BS74" s="2">
        <f t="shared" si="137"/>
        <v>70103</v>
      </c>
      <c r="BT74" s="2">
        <f t="shared" si="138"/>
        <v>8815058.9053503051</v>
      </c>
      <c r="BU74" s="17">
        <f t="shared" si="139"/>
        <v>0.99997147136438203</v>
      </c>
      <c r="BV74" s="18">
        <f t="shared" si="140"/>
        <v>8857058.9053503051</v>
      </c>
      <c r="BW74" s="18">
        <f t="shared" si="141"/>
        <v>1000</v>
      </c>
      <c r="BX74" s="17">
        <f t="shared" si="142"/>
        <v>0.99840662997002494</v>
      </c>
      <c r="BY74" s="20">
        <f t="shared" si="143"/>
        <v>165.95342182799746</v>
      </c>
      <c r="CA74" s="2">
        <v>21000</v>
      </c>
      <c r="CB74" s="2">
        <v>0</v>
      </c>
      <c r="CC74" s="2">
        <v>0</v>
      </c>
      <c r="CD74" s="2">
        <f t="shared" si="144"/>
        <v>70434</v>
      </c>
      <c r="CE74" s="2">
        <f t="shared" si="145"/>
        <v>8779590.9934000354</v>
      </c>
      <c r="CF74" s="17">
        <f t="shared" si="146"/>
        <v>0.99997160542904195</v>
      </c>
      <c r="CG74" s="18">
        <f t="shared" si="147"/>
        <v>8821590.9934000354</v>
      </c>
      <c r="CH74" s="18">
        <f t="shared" si="148"/>
        <v>1000</v>
      </c>
      <c r="CI74" s="17">
        <f t="shared" si="149"/>
        <v>0.99844160208526034</v>
      </c>
      <c r="CJ74" s="20">
        <f t="shared" si="150"/>
        <v>167.41321236486101</v>
      </c>
      <c r="CL74" s="2">
        <v>21000</v>
      </c>
      <c r="CM74" s="2">
        <v>0</v>
      </c>
      <c r="CN74" s="2">
        <v>0</v>
      </c>
      <c r="CO74" s="2">
        <f t="shared" si="151"/>
        <v>70303</v>
      </c>
      <c r="CP74" s="2">
        <f t="shared" si="152"/>
        <v>8780809.0523535311</v>
      </c>
      <c r="CQ74" s="17">
        <f t="shared" si="153"/>
        <v>0.99997155252115777</v>
      </c>
      <c r="CR74" s="18">
        <f t="shared" si="154"/>
        <v>8822809.0523535311</v>
      </c>
      <c r="CS74" s="18">
        <f t="shared" si="155"/>
        <v>1000</v>
      </c>
      <c r="CT74" s="17">
        <f t="shared" si="156"/>
        <v>0.99838985102853794</v>
      </c>
      <c r="CU74" s="20">
        <f t="shared" si="157"/>
        <v>167.07012010132803</v>
      </c>
      <c r="CW74" s="2">
        <v>21000</v>
      </c>
      <c r="CX74" s="2">
        <v>0</v>
      </c>
      <c r="CY74" s="2">
        <v>0</v>
      </c>
      <c r="CZ74" s="2">
        <f t="shared" si="158"/>
        <v>69794</v>
      </c>
      <c r="DA74" s="2">
        <f t="shared" si="159"/>
        <v>8777712.0981703922</v>
      </c>
      <c r="DB74" s="17">
        <f t="shared" si="160"/>
        <v>0.99997134506275431</v>
      </c>
      <c r="DC74" s="18">
        <f t="shared" si="161"/>
        <v>8819712.0981703922</v>
      </c>
      <c r="DD74" s="18">
        <f t="shared" si="162"/>
        <v>1000</v>
      </c>
      <c r="DE74" s="17">
        <f t="shared" si="163"/>
        <v>0.99839788112795413</v>
      </c>
      <c r="DF74" s="20">
        <f t="shared" si="164"/>
        <v>165.92012669426126</v>
      </c>
      <c r="DH74" s="2">
        <v>21000</v>
      </c>
      <c r="DI74" s="2">
        <v>0</v>
      </c>
      <c r="DJ74" s="2">
        <v>0</v>
      </c>
      <c r="DK74" s="2">
        <f t="shared" si="165"/>
        <v>69794</v>
      </c>
      <c r="DL74" s="2">
        <f t="shared" si="166"/>
        <v>8765347.7913607769</v>
      </c>
      <c r="DM74" s="17">
        <f t="shared" si="167"/>
        <v>0.99997134506275431</v>
      </c>
      <c r="DN74" s="18">
        <f t="shared" si="168"/>
        <v>8807347.7913607769</v>
      </c>
      <c r="DO74" s="18">
        <f t="shared" si="169"/>
        <v>1000</v>
      </c>
      <c r="DP74" s="17">
        <f t="shared" si="170"/>
        <v>0.99839446908367246</v>
      </c>
      <c r="DQ74" s="20">
        <f t="shared" si="171"/>
        <v>166.15248793545686</v>
      </c>
      <c r="DS74" s="2">
        <v>21000</v>
      </c>
      <c r="DT74" s="2">
        <v>0</v>
      </c>
      <c r="DU74" s="2">
        <v>0</v>
      </c>
      <c r="DV74" s="2">
        <f t="shared" si="172"/>
        <v>69792</v>
      </c>
      <c r="DW74" s="2">
        <f t="shared" si="173"/>
        <v>8752085.743112836</v>
      </c>
      <c r="DX74" s="17">
        <f t="shared" si="174"/>
        <v>0.99997134424162537</v>
      </c>
      <c r="DY74" s="18">
        <f t="shared" si="175"/>
        <v>8794085.743112836</v>
      </c>
      <c r="DZ74" s="18">
        <f t="shared" si="176"/>
        <v>1000</v>
      </c>
      <c r="EA74" s="17">
        <f t="shared" si="177"/>
        <v>0.9983723242075041</v>
      </c>
      <c r="EB74" s="20">
        <f t="shared" si="178"/>
        <v>166.39459753465519</v>
      </c>
      <c r="ED74" s="2">
        <v>21000</v>
      </c>
      <c r="EE74" s="2">
        <v>0</v>
      </c>
      <c r="EF74" s="2">
        <v>0</v>
      </c>
      <c r="EG74" s="2">
        <f t="shared" si="179"/>
        <v>69409</v>
      </c>
      <c r="EH74" s="2">
        <f t="shared" si="180"/>
        <v>8722532.4240087774</v>
      </c>
      <c r="EI74" s="17">
        <f t="shared" si="181"/>
        <v>0.99997118612323699</v>
      </c>
      <c r="EJ74" s="18">
        <f t="shared" si="182"/>
        <v>8764532.4240087774</v>
      </c>
      <c r="EK74" s="18">
        <f t="shared" si="183"/>
        <v>1000</v>
      </c>
      <c r="EL74" s="17">
        <f t="shared" si="184"/>
        <v>0.99837556529796079</v>
      </c>
      <c r="EM74" s="20">
        <f t="shared" si="185"/>
        <v>166.04002395317906</v>
      </c>
    </row>
    <row r="75" spans="1:143">
      <c r="A75" s="36">
        <v>68</v>
      </c>
      <c r="B75" s="16">
        <f t="shared" si="96"/>
        <v>21500</v>
      </c>
      <c r="C75" s="2">
        <f t="shared" si="97"/>
        <v>0</v>
      </c>
      <c r="D75" s="2">
        <f t="shared" si="97"/>
        <v>0</v>
      </c>
      <c r="E75" s="2">
        <f t="shared" si="98"/>
        <v>841938</v>
      </c>
      <c r="F75" s="2">
        <f t="shared" si="98"/>
        <v>105678634.34155835</v>
      </c>
      <c r="G75" s="17">
        <f t="shared" si="99"/>
        <v>0.99997149515061245</v>
      </c>
      <c r="H75" s="18">
        <f t="shared" si="95"/>
        <v>106194634.34155835</v>
      </c>
      <c r="I75" s="18">
        <f t="shared" si="100"/>
        <v>12000</v>
      </c>
      <c r="J75" s="17">
        <f t="shared" si="186"/>
        <v>0.99851219188626417</v>
      </c>
      <c r="K75" s="20">
        <f t="shared" si="101"/>
        <v>170.20869780595569</v>
      </c>
      <c r="M75" s="2">
        <v>21500</v>
      </c>
      <c r="N75" s="2">
        <v>0</v>
      </c>
      <c r="O75" s="2">
        <v>0</v>
      </c>
      <c r="P75" s="2">
        <f t="shared" si="102"/>
        <v>70548</v>
      </c>
      <c r="Q75" s="2">
        <f t="shared" si="103"/>
        <v>8869744.4352178238</v>
      </c>
      <c r="R75" s="17">
        <f t="shared" si="104"/>
        <v>0.99997165131112686</v>
      </c>
      <c r="S75" s="18">
        <f t="shared" si="105"/>
        <v>8912744.4352178238</v>
      </c>
      <c r="T75" s="18">
        <f t="shared" si="106"/>
        <v>1000</v>
      </c>
      <c r="U75" s="17">
        <f t="shared" si="107"/>
        <v>0.9985151727815561</v>
      </c>
      <c r="V75" s="20">
        <f t="shared" si="108"/>
        <v>169.93337887819379</v>
      </c>
      <c r="X75" s="2">
        <v>21500</v>
      </c>
      <c r="Y75" s="2">
        <v>0</v>
      </c>
      <c r="Z75" s="2">
        <v>0</v>
      </c>
      <c r="AA75" s="2">
        <f t="shared" si="109"/>
        <v>70555</v>
      </c>
      <c r="AB75" s="2">
        <f t="shared" si="110"/>
        <v>8871521.6447284836</v>
      </c>
      <c r="AC75" s="17">
        <f t="shared" si="111"/>
        <v>0.99997165412361633</v>
      </c>
      <c r="AD75" s="18">
        <f t="shared" si="112"/>
        <v>8914521.6447284836</v>
      </c>
      <c r="AE75" s="18">
        <f t="shared" si="113"/>
        <v>1000</v>
      </c>
      <c r="AF75" s="17">
        <f t="shared" si="114"/>
        <v>0.99852097216340263</v>
      </c>
      <c r="AG75" s="20">
        <f t="shared" si="115"/>
        <v>169.91734513357605</v>
      </c>
      <c r="AI75" s="2">
        <v>21500</v>
      </c>
      <c r="AJ75" s="2">
        <v>0</v>
      </c>
      <c r="AK75" s="2">
        <v>0</v>
      </c>
      <c r="AL75" s="2">
        <f t="shared" si="116"/>
        <v>70555</v>
      </c>
      <c r="AM75" s="2">
        <f t="shared" si="117"/>
        <v>8871521.6447284836</v>
      </c>
      <c r="AN75" s="17">
        <f t="shared" si="118"/>
        <v>0.99997165412361633</v>
      </c>
      <c r="AO75" s="18">
        <f t="shared" si="119"/>
        <v>8914521.6447284836</v>
      </c>
      <c r="AP75" s="18">
        <f t="shared" si="120"/>
        <v>1000</v>
      </c>
      <c r="AQ75" s="17">
        <f t="shared" si="121"/>
        <v>0.99852097216340263</v>
      </c>
      <c r="AR75" s="20">
        <f t="shared" si="122"/>
        <v>169.91734513357605</v>
      </c>
      <c r="AT75" s="2">
        <v>21500</v>
      </c>
      <c r="AU75" s="2">
        <v>0</v>
      </c>
      <c r="AV75" s="2">
        <v>0</v>
      </c>
      <c r="AW75" s="2">
        <f t="shared" si="123"/>
        <v>70334</v>
      </c>
      <c r="AX75" s="2">
        <f t="shared" si="124"/>
        <v>8835365.7784580737</v>
      </c>
      <c r="AY75" s="17">
        <f t="shared" si="125"/>
        <v>0.99997156505914464</v>
      </c>
      <c r="AZ75" s="18">
        <f t="shared" si="126"/>
        <v>8878365.7784580737</v>
      </c>
      <c r="BA75" s="18">
        <f t="shared" si="127"/>
        <v>1000</v>
      </c>
      <c r="BB75" s="17">
        <f t="shared" si="128"/>
        <v>0.99850688753079297</v>
      </c>
      <c r="BC75" s="20">
        <f t="shared" si="129"/>
        <v>170.07252428741512</v>
      </c>
      <c r="BE75" s="2">
        <v>21500</v>
      </c>
      <c r="BF75" s="2">
        <v>0</v>
      </c>
      <c r="BG75" s="2">
        <v>0</v>
      </c>
      <c r="BH75" s="2">
        <f t="shared" si="130"/>
        <v>70317</v>
      </c>
      <c r="BI75" s="2">
        <f t="shared" si="131"/>
        <v>8837343.8306688275</v>
      </c>
      <c r="BJ75" s="17">
        <f t="shared" si="132"/>
        <v>0.9999715581848434</v>
      </c>
      <c r="BK75" s="18">
        <f t="shared" si="133"/>
        <v>8880343.8306688275</v>
      </c>
      <c r="BL75" s="18">
        <f t="shared" si="134"/>
        <v>1000</v>
      </c>
      <c r="BM75" s="17">
        <f t="shared" si="135"/>
        <v>0.99851048138697018</v>
      </c>
      <c r="BN75" s="20">
        <f t="shared" si="136"/>
        <v>169.99415646615631</v>
      </c>
      <c r="BP75" s="2">
        <v>21500</v>
      </c>
      <c r="BQ75" s="2">
        <v>0</v>
      </c>
      <c r="BR75" s="2">
        <v>0</v>
      </c>
      <c r="BS75" s="2">
        <f t="shared" si="137"/>
        <v>70103</v>
      </c>
      <c r="BT75" s="2">
        <f t="shared" si="138"/>
        <v>8815058.9053503051</v>
      </c>
      <c r="BU75" s="17">
        <f t="shared" si="139"/>
        <v>0.99997147136438203</v>
      </c>
      <c r="BV75" s="18">
        <f t="shared" si="140"/>
        <v>8858058.9053503051</v>
      </c>
      <c r="BW75" s="18">
        <f t="shared" si="141"/>
        <v>1000</v>
      </c>
      <c r="BX75" s="17">
        <f t="shared" si="142"/>
        <v>0.99851935436766515</v>
      </c>
      <c r="BY75" s="20">
        <f t="shared" si="143"/>
        <v>169.9046937762831</v>
      </c>
      <c r="CA75" s="2">
        <v>21500</v>
      </c>
      <c r="CB75" s="2">
        <v>0</v>
      </c>
      <c r="CC75" s="2">
        <v>0</v>
      </c>
      <c r="CD75" s="2">
        <f t="shared" si="144"/>
        <v>70434</v>
      </c>
      <c r="CE75" s="2">
        <f t="shared" si="145"/>
        <v>8779590.9934000354</v>
      </c>
      <c r="CF75" s="17">
        <f t="shared" si="146"/>
        <v>0.99997160542904195</v>
      </c>
      <c r="CG75" s="18">
        <f t="shared" si="147"/>
        <v>8822590.9934000354</v>
      </c>
      <c r="CH75" s="18">
        <f t="shared" si="148"/>
        <v>1000</v>
      </c>
      <c r="CI75" s="17">
        <f t="shared" si="149"/>
        <v>0.99855478366473194</v>
      </c>
      <c r="CJ75" s="20">
        <f t="shared" si="150"/>
        <v>171.39924123069105</v>
      </c>
      <c r="CL75" s="2">
        <v>21500</v>
      </c>
      <c r="CM75" s="2">
        <v>0</v>
      </c>
      <c r="CN75" s="2">
        <v>0</v>
      </c>
      <c r="CO75" s="2">
        <f t="shared" si="151"/>
        <v>70303</v>
      </c>
      <c r="CP75" s="2">
        <f t="shared" si="152"/>
        <v>8780809.0523535311</v>
      </c>
      <c r="CQ75" s="17">
        <f t="shared" si="153"/>
        <v>0.99997155252115777</v>
      </c>
      <c r="CR75" s="18">
        <f t="shared" si="154"/>
        <v>8823809.0523535311</v>
      </c>
      <c r="CS75" s="18">
        <f t="shared" si="155"/>
        <v>1000</v>
      </c>
      <c r="CT75" s="17">
        <f t="shared" si="156"/>
        <v>0.99850301111679385</v>
      </c>
      <c r="CU75" s="20">
        <f t="shared" si="157"/>
        <v>171.0479801037406</v>
      </c>
      <c r="CW75" s="2">
        <v>21500</v>
      </c>
      <c r="CX75" s="2">
        <v>0</v>
      </c>
      <c r="CY75" s="2">
        <v>0</v>
      </c>
      <c r="CZ75" s="2">
        <f t="shared" si="158"/>
        <v>69794</v>
      </c>
      <c r="DA75" s="2">
        <f t="shared" si="159"/>
        <v>8777712.0981703922</v>
      </c>
      <c r="DB75" s="17">
        <f t="shared" si="160"/>
        <v>0.99997134506275431</v>
      </c>
      <c r="DC75" s="18">
        <f t="shared" si="161"/>
        <v>8820712.0981703922</v>
      </c>
      <c r="DD75" s="18">
        <f t="shared" si="162"/>
        <v>1000</v>
      </c>
      <c r="DE75" s="17">
        <f t="shared" si="163"/>
        <v>0.99851108186172122</v>
      </c>
      <c r="DF75" s="20">
        <f t="shared" si="164"/>
        <v>169.87060590126748</v>
      </c>
      <c r="DH75" s="2">
        <v>21500</v>
      </c>
      <c r="DI75" s="2">
        <v>0</v>
      </c>
      <c r="DJ75" s="2">
        <v>0</v>
      </c>
      <c r="DK75" s="2">
        <f t="shared" si="165"/>
        <v>69794</v>
      </c>
      <c r="DL75" s="2">
        <f t="shared" si="166"/>
        <v>8765347.7913607769</v>
      </c>
      <c r="DM75" s="17">
        <f t="shared" si="167"/>
        <v>0.99997134506275431</v>
      </c>
      <c r="DN75" s="18">
        <f t="shared" si="168"/>
        <v>8808347.7913607769</v>
      </c>
      <c r="DO75" s="18">
        <f t="shared" si="169"/>
        <v>1000</v>
      </c>
      <c r="DP75" s="17">
        <f t="shared" si="170"/>
        <v>0.99850782834831553</v>
      </c>
      <c r="DQ75" s="20">
        <f t="shared" si="171"/>
        <v>170.10849955296774</v>
      </c>
      <c r="DS75" s="2">
        <v>21500</v>
      </c>
      <c r="DT75" s="2">
        <v>0</v>
      </c>
      <c r="DU75" s="2">
        <v>0</v>
      </c>
      <c r="DV75" s="2">
        <f t="shared" si="172"/>
        <v>69792</v>
      </c>
      <c r="DW75" s="2">
        <f t="shared" si="173"/>
        <v>8752085.743112836</v>
      </c>
      <c r="DX75" s="17">
        <f t="shared" si="174"/>
        <v>0.99997134424162537</v>
      </c>
      <c r="DY75" s="18">
        <f t="shared" si="175"/>
        <v>8795085.743112836</v>
      </c>
      <c r="DZ75" s="18">
        <f t="shared" si="176"/>
        <v>1000</v>
      </c>
      <c r="EA75" s="17">
        <f t="shared" si="177"/>
        <v>0.99848585190707073</v>
      </c>
      <c r="EB75" s="20">
        <f t="shared" si="178"/>
        <v>170.35637366643269</v>
      </c>
      <c r="ED75" s="2">
        <v>21500</v>
      </c>
      <c r="EE75" s="2">
        <v>0</v>
      </c>
      <c r="EF75" s="2">
        <v>0</v>
      </c>
      <c r="EG75" s="2">
        <f t="shared" si="179"/>
        <v>69409</v>
      </c>
      <c r="EH75" s="2">
        <f t="shared" si="180"/>
        <v>8722532.4240087774</v>
      </c>
      <c r="EI75" s="17">
        <f t="shared" si="181"/>
        <v>0.99997118612323699</v>
      </c>
      <c r="EJ75" s="18">
        <f t="shared" si="182"/>
        <v>8765532.4240087774</v>
      </c>
      <c r="EK75" s="18">
        <f t="shared" si="183"/>
        <v>1000</v>
      </c>
      <c r="EL75" s="17">
        <f t="shared" si="184"/>
        <v>0.99848947617386363</v>
      </c>
      <c r="EM75" s="20">
        <f t="shared" si="185"/>
        <v>169.99335785682618</v>
      </c>
    </row>
    <row r="76" spans="1:143">
      <c r="A76" s="36">
        <v>69</v>
      </c>
      <c r="B76" s="16">
        <f t="shared" si="96"/>
        <v>22000</v>
      </c>
      <c r="C76" s="2">
        <f t="shared" si="97"/>
        <v>0</v>
      </c>
      <c r="D76" s="2">
        <f t="shared" si="97"/>
        <v>0</v>
      </c>
      <c r="E76" s="2">
        <f t="shared" si="98"/>
        <v>841938</v>
      </c>
      <c r="F76" s="2">
        <f t="shared" si="98"/>
        <v>105678634.34155835</v>
      </c>
      <c r="G76" s="17">
        <f t="shared" si="99"/>
        <v>0.99997149515061245</v>
      </c>
      <c r="H76" s="18">
        <f t="shared" si="95"/>
        <v>106206634.34155835</v>
      </c>
      <c r="I76" s="18">
        <f t="shared" si="100"/>
        <v>12000</v>
      </c>
      <c r="J76" s="17">
        <f t="shared" si="186"/>
        <v>0.9986250238233666</v>
      </c>
      <c r="K76" s="20">
        <f t="shared" si="101"/>
        <v>174.16703961539653</v>
      </c>
      <c r="M76" s="2">
        <v>22000</v>
      </c>
      <c r="N76" s="2">
        <v>0</v>
      </c>
      <c r="O76" s="2">
        <v>0</v>
      </c>
      <c r="P76" s="2">
        <f t="shared" si="102"/>
        <v>70548</v>
      </c>
      <c r="Q76" s="2">
        <f t="shared" si="103"/>
        <v>8869744.4352178238</v>
      </c>
      <c r="R76" s="17">
        <f t="shared" si="104"/>
        <v>0.99997165131112686</v>
      </c>
      <c r="S76" s="18">
        <f t="shared" si="105"/>
        <v>8913744.4352178238</v>
      </c>
      <c r="T76" s="18">
        <f t="shared" si="106"/>
        <v>1000</v>
      </c>
      <c r="U76" s="17">
        <f t="shared" si="107"/>
        <v>0.99862720507195091</v>
      </c>
      <c r="V76" s="20">
        <f t="shared" si="108"/>
        <v>173.88531792187271</v>
      </c>
      <c r="X76" s="2">
        <v>22000</v>
      </c>
      <c r="Y76" s="2">
        <v>0</v>
      </c>
      <c r="Z76" s="2">
        <v>0</v>
      </c>
      <c r="AA76" s="2">
        <f t="shared" si="109"/>
        <v>70555</v>
      </c>
      <c r="AB76" s="2">
        <f t="shared" si="110"/>
        <v>8871521.6447284836</v>
      </c>
      <c r="AC76" s="17">
        <f t="shared" si="111"/>
        <v>0.99997165412361633</v>
      </c>
      <c r="AD76" s="18">
        <f t="shared" si="112"/>
        <v>8915521.6447284836</v>
      </c>
      <c r="AE76" s="18">
        <f t="shared" si="113"/>
        <v>1000</v>
      </c>
      <c r="AF76" s="17">
        <f t="shared" si="114"/>
        <v>0.99863298276946288</v>
      </c>
      <c r="AG76" s="20">
        <f t="shared" si="115"/>
        <v>173.86891129947315</v>
      </c>
      <c r="AI76" s="2">
        <v>22000</v>
      </c>
      <c r="AJ76" s="2">
        <v>0</v>
      </c>
      <c r="AK76" s="2">
        <v>0</v>
      </c>
      <c r="AL76" s="2">
        <f t="shared" si="116"/>
        <v>70555</v>
      </c>
      <c r="AM76" s="2">
        <f t="shared" si="117"/>
        <v>8871521.6447284836</v>
      </c>
      <c r="AN76" s="17">
        <f t="shared" si="118"/>
        <v>0.99997165412361633</v>
      </c>
      <c r="AO76" s="18">
        <f t="shared" si="119"/>
        <v>8915521.6447284836</v>
      </c>
      <c r="AP76" s="18">
        <f t="shared" si="120"/>
        <v>1000</v>
      </c>
      <c r="AQ76" s="17">
        <f t="shared" si="121"/>
        <v>0.99863298276946288</v>
      </c>
      <c r="AR76" s="20">
        <f t="shared" si="122"/>
        <v>173.86891129947315</v>
      </c>
      <c r="AT76" s="2">
        <v>22000</v>
      </c>
      <c r="AU76" s="2">
        <v>0</v>
      </c>
      <c r="AV76" s="2">
        <v>0</v>
      </c>
      <c r="AW76" s="2">
        <f t="shared" si="123"/>
        <v>70334</v>
      </c>
      <c r="AX76" s="2">
        <f t="shared" si="124"/>
        <v>8835365.7784580737</v>
      </c>
      <c r="AY76" s="17">
        <f t="shared" si="125"/>
        <v>0.99997156505914464</v>
      </c>
      <c r="AZ76" s="18">
        <f t="shared" si="126"/>
        <v>8879365.7784580737</v>
      </c>
      <c r="BA76" s="18">
        <f t="shared" si="127"/>
        <v>1000</v>
      </c>
      <c r="BB76" s="17">
        <f t="shared" si="128"/>
        <v>0.99861935269751922</v>
      </c>
      <c r="BC76" s="20">
        <f t="shared" si="129"/>
        <v>174.02769927084336</v>
      </c>
      <c r="BE76" s="2">
        <v>22000</v>
      </c>
      <c r="BF76" s="2">
        <v>0</v>
      </c>
      <c r="BG76" s="2">
        <v>0</v>
      </c>
      <c r="BH76" s="2">
        <f t="shared" si="130"/>
        <v>70317</v>
      </c>
      <c r="BI76" s="2">
        <f t="shared" si="131"/>
        <v>8837343.8306688275</v>
      </c>
      <c r="BJ76" s="17">
        <f t="shared" si="132"/>
        <v>0.9999715581848434</v>
      </c>
      <c r="BK76" s="18">
        <f t="shared" si="133"/>
        <v>8881343.8306688275</v>
      </c>
      <c r="BL76" s="18">
        <f t="shared" si="134"/>
        <v>1000</v>
      </c>
      <c r="BM76" s="17">
        <f t="shared" si="135"/>
        <v>0.99862292190734048</v>
      </c>
      <c r="BN76" s="20">
        <f t="shared" si="136"/>
        <v>173.94750894211344</v>
      </c>
      <c r="BP76" s="2">
        <v>22000</v>
      </c>
      <c r="BQ76" s="2">
        <v>0</v>
      </c>
      <c r="BR76" s="2">
        <v>0</v>
      </c>
      <c r="BS76" s="2">
        <f t="shared" si="137"/>
        <v>70103</v>
      </c>
      <c r="BT76" s="2">
        <f t="shared" si="138"/>
        <v>8815058.9053503051</v>
      </c>
      <c r="BU76" s="17">
        <f t="shared" si="139"/>
        <v>0.99997147136438203</v>
      </c>
      <c r="BV76" s="18">
        <f t="shared" si="140"/>
        <v>8859058.9053503051</v>
      </c>
      <c r="BW76" s="18">
        <f t="shared" si="141"/>
        <v>1000</v>
      </c>
      <c r="BX76" s="17">
        <f t="shared" si="142"/>
        <v>0.99863207876530546</v>
      </c>
      <c r="BY76" s="20">
        <f t="shared" si="143"/>
        <v>173.85596572456876</v>
      </c>
      <c r="CA76" s="2">
        <v>22000</v>
      </c>
      <c r="CB76" s="2">
        <v>0</v>
      </c>
      <c r="CC76" s="2">
        <v>0</v>
      </c>
      <c r="CD76" s="2">
        <f t="shared" si="144"/>
        <v>70434</v>
      </c>
      <c r="CE76" s="2">
        <f t="shared" si="145"/>
        <v>8779590.9934000354</v>
      </c>
      <c r="CF76" s="17">
        <f t="shared" si="146"/>
        <v>0.99997160542904195</v>
      </c>
      <c r="CG76" s="18">
        <f t="shared" si="147"/>
        <v>8823590.9934000354</v>
      </c>
      <c r="CH76" s="18">
        <f t="shared" si="148"/>
        <v>1000</v>
      </c>
      <c r="CI76" s="17">
        <f t="shared" si="149"/>
        <v>0.99866796524420354</v>
      </c>
      <c r="CJ76" s="20">
        <f t="shared" si="150"/>
        <v>175.38527009652105</v>
      </c>
      <c r="CL76" s="2">
        <v>22000</v>
      </c>
      <c r="CM76" s="2">
        <v>0</v>
      </c>
      <c r="CN76" s="2">
        <v>0</v>
      </c>
      <c r="CO76" s="2">
        <f t="shared" si="151"/>
        <v>70303</v>
      </c>
      <c r="CP76" s="2">
        <f t="shared" si="152"/>
        <v>8780809.0523535311</v>
      </c>
      <c r="CQ76" s="17">
        <f t="shared" si="153"/>
        <v>0.99997155252115777</v>
      </c>
      <c r="CR76" s="18">
        <f t="shared" si="154"/>
        <v>8824809.0523535311</v>
      </c>
      <c r="CS76" s="18">
        <f t="shared" si="155"/>
        <v>1000</v>
      </c>
      <c r="CT76" s="17">
        <f t="shared" si="156"/>
        <v>0.99861617120504964</v>
      </c>
      <c r="CU76" s="20">
        <f t="shared" si="157"/>
        <v>175.02584010615317</v>
      </c>
      <c r="CW76" s="2">
        <v>22000</v>
      </c>
      <c r="CX76" s="2">
        <v>0</v>
      </c>
      <c r="CY76" s="2">
        <v>0</v>
      </c>
      <c r="CZ76" s="2">
        <f t="shared" si="158"/>
        <v>69794</v>
      </c>
      <c r="DA76" s="2">
        <f t="shared" si="159"/>
        <v>8777712.0981703922</v>
      </c>
      <c r="DB76" s="17">
        <f t="shared" si="160"/>
        <v>0.99997134506275431</v>
      </c>
      <c r="DC76" s="18">
        <f t="shared" si="161"/>
        <v>8821712.0981703922</v>
      </c>
      <c r="DD76" s="18">
        <f t="shared" si="162"/>
        <v>1000</v>
      </c>
      <c r="DE76" s="17">
        <f t="shared" si="163"/>
        <v>0.99862428259548841</v>
      </c>
      <c r="DF76" s="20">
        <f t="shared" si="164"/>
        <v>173.82108510827371</v>
      </c>
      <c r="DH76" s="2">
        <v>22000</v>
      </c>
      <c r="DI76" s="2">
        <v>0</v>
      </c>
      <c r="DJ76" s="2">
        <v>0</v>
      </c>
      <c r="DK76" s="2">
        <f t="shared" si="165"/>
        <v>69794</v>
      </c>
      <c r="DL76" s="2">
        <f t="shared" si="166"/>
        <v>8765347.7913607769</v>
      </c>
      <c r="DM76" s="17">
        <f t="shared" si="167"/>
        <v>0.99997134506275431</v>
      </c>
      <c r="DN76" s="18">
        <f t="shared" si="168"/>
        <v>8809347.7913607769</v>
      </c>
      <c r="DO76" s="18">
        <f t="shared" si="169"/>
        <v>1000</v>
      </c>
      <c r="DP76" s="17">
        <f t="shared" si="170"/>
        <v>0.99862118761295848</v>
      </c>
      <c r="DQ76" s="20">
        <f t="shared" si="171"/>
        <v>174.06451117047862</v>
      </c>
      <c r="DS76" s="2">
        <v>22000</v>
      </c>
      <c r="DT76" s="2">
        <v>0</v>
      </c>
      <c r="DU76" s="2">
        <v>0</v>
      </c>
      <c r="DV76" s="2">
        <f t="shared" si="172"/>
        <v>69792</v>
      </c>
      <c r="DW76" s="2">
        <f t="shared" si="173"/>
        <v>8752085.743112836</v>
      </c>
      <c r="DX76" s="17">
        <f t="shared" si="174"/>
        <v>0.99997134424162537</v>
      </c>
      <c r="DY76" s="18">
        <f t="shared" si="175"/>
        <v>8796085.743112836</v>
      </c>
      <c r="DZ76" s="18">
        <f t="shared" si="176"/>
        <v>1000</v>
      </c>
      <c r="EA76" s="17">
        <f t="shared" si="177"/>
        <v>0.99859937960663747</v>
      </c>
      <c r="EB76" s="20">
        <f t="shared" si="178"/>
        <v>174.31814979821019</v>
      </c>
      <c r="ED76" s="2">
        <v>22000</v>
      </c>
      <c r="EE76" s="2">
        <v>0</v>
      </c>
      <c r="EF76" s="2">
        <v>0</v>
      </c>
      <c r="EG76" s="2">
        <f t="shared" si="179"/>
        <v>69409</v>
      </c>
      <c r="EH76" s="2">
        <f t="shared" si="180"/>
        <v>8722532.4240087774</v>
      </c>
      <c r="EI76" s="17">
        <f t="shared" si="181"/>
        <v>0.99997118612323699</v>
      </c>
      <c r="EJ76" s="18">
        <f t="shared" si="182"/>
        <v>8766532.4240087774</v>
      </c>
      <c r="EK76" s="18">
        <f t="shared" si="183"/>
        <v>1000</v>
      </c>
      <c r="EL76" s="17">
        <f t="shared" si="184"/>
        <v>0.99860338704976648</v>
      </c>
      <c r="EM76" s="20">
        <f t="shared" si="185"/>
        <v>173.9466917604733</v>
      </c>
    </row>
    <row r="77" spans="1:143">
      <c r="A77" s="36">
        <v>70</v>
      </c>
      <c r="B77" s="16">
        <f t="shared" si="96"/>
        <v>22500</v>
      </c>
      <c r="C77" s="2">
        <f t="shared" si="97"/>
        <v>12</v>
      </c>
      <c r="D77" s="2">
        <f t="shared" si="97"/>
        <v>264628.47265143663</v>
      </c>
      <c r="E77" s="2">
        <f t="shared" si="98"/>
        <v>841950</v>
      </c>
      <c r="F77" s="2">
        <f t="shared" si="98"/>
        <v>105943262.81420979</v>
      </c>
      <c r="G77" s="17">
        <f t="shared" si="99"/>
        <v>0.99998574757530623</v>
      </c>
      <c r="H77" s="18">
        <f t="shared" si="95"/>
        <v>106213262.81420979</v>
      </c>
      <c r="I77" s="18">
        <f t="shared" si="100"/>
        <v>6628.4726514369249</v>
      </c>
      <c r="J77" s="17">
        <f t="shared" si="186"/>
        <v>0.99868734910747425</v>
      </c>
      <c r="K77" s="20">
        <f t="shared" si="101"/>
        <v>178.12538142483737</v>
      </c>
      <c r="M77" s="2">
        <v>22500</v>
      </c>
      <c r="N77" s="2">
        <v>1</v>
      </c>
      <c r="O77" s="2">
        <v>22078.869575840978</v>
      </c>
      <c r="P77" s="2">
        <f t="shared" si="102"/>
        <v>70549</v>
      </c>
      <c r="Q77" s="2">
        <f t="shared" si="103"/>
        <v>8891823.3047936652</v>
      </c>
      <c r="R77" s="17">
        <f t="shared" si="104"/>
        <v>0.99998582565556338</v>
      </c>
      <c r="S77" s="18">
        <f t="shared" si="105"/>
        <v>8914323.3047936652</v>
      </c>
      <c r="T77" s="18">
        <f t="shared" si="106"/>
        <v>578.86957584135234</v>
      </c>
      <c r="U77" s="17">
        <f t="shared" si="107"/>
        <v>0.99869205715637233</v>
      </c>
      <c r="V77" s="20">
        <f t="shared" si="108"/>
        <v>177.83725696555163</v>
      </c>
      <c r="X77" s="2">
        <v>22500</v>
      </c>
      <c r="Y77" s="2">
        <v>1</v>
      </c>
      <c r="Z77" s="2">
        <v>22059.555415538649</v>
      </c>
      <c r="AA77" s="2">
        <f t="shared" si="109"/>
        <v>70556</v>
      </c>
      <c r="AB77" s="2">
        <f t="shared" si="110"/>
        <v>8893581.2001440227</v>
      </c>
      <c r="AC77" s="17">
        <f t="shared" si="111"/>
        <v>0.99998582706180816</v>
      </c>
      <c r="AD77" s="18">
        <f t="shared" si="112"/>
        <v>8916081.2001440227</v>
      </c>
      <c r="AE77" s="18">
        <f t="shared" si="113"/>
        <v>559.55541553907096</v>
      </c>
      <c r="AF77" s="17">
        <f t="shared" si="114"/>
        <v>0.99869565891068168</v>
      </c>
      <c r="AG77" s="20">
        <f t="shared" si="115"/>
        <v>177.82047746537029</v>
      </c>
      <c r="AI77" s="2">
        <v>22500</v>
      </c>
      <c r="AJ77" s="2">
        <v>1</v>
      </c>
      <c r="AK77" s="2">
        <v>22059.555415538649</v>
      </c>
      <c r="AL77" s="2">
        <f t="shared" si="116"/>
        <v>70556</v>
      </c>
      <c r="AM77" s="2">
        <f t="shared" si="117"/>
        <v>8893581.2001440227</v>
      </c>
      <c r="AN77" s="17">
        <f t="shared" si="118"/>
        <v>0.99998582706180816</v>
      </c>
      <c r="AO77" s="18">
        <f t="shared" si="119"/>
        <v>8916081.2001440227</v>
      </c>
      <c r="AP77" s="18">
        <f t="shared" si="120"/>
        <v>559.55541553907096</v>
      </c>
      <c r="AQ77" s="17">
        <f t="shared" si="121"/>
        <v>0.99869565891068168</v>
      </c>
      <c r="AR77" s="20">
        <f t="shared" si="122"/>
        <v>177.82047746537029</v>
      </c>
      <c r="AT77" s="2">
        <v>22500</v>
      </c>
      <c r="AU77" s="2">
        <v>1</v>
      </c>
      <c r="AV77" s="2">
        <v>22087.762090394608</v>
      </c>
      <c r="AW77" s="2">
        <f t="shared" si="123"/>
        <v>70335</v>
      </c>
      <c r="AX77" s="2">
        <f t="shared" si="124"/>
        <v>8857453.540548468</v>
      </c>
      <c r="AY77" s="17">
        <f t="shared" si="125"/>
        <v>0.99998578252957238</v>
      </c>
      <c r="AZ77" s="18">
        <f t="shared" si="126"/>
        <v>8879953.540548468</v>
      </c>
      <c r="BA77" s="18">
        <f t="shared" si="127"/>
        <v>587.7620903942734</v>
      </c>
      <c r="BB77" s="17">
        <f t="shared" si="128"/>
        <v>0.99868545545901077</v>
      </c>
      <c r="BC77" s="20">
        <f t="shared" si="129"/>
        <v>177.98287425427162</v>
      </c>
      <c r="BE77" s="2">
        <v>22500</v>
      </c>
      <c r="BF77" s="2">
        <v>1</v>
      </c>
      <c r="BG77" s="2">
        <v>22076.359435744344</v>
      </c>
      <c r="BH77" s="2">
        <f t="shared" si="130"/>
        <v>70318</v>
      </c>
      <c r="BI77" s="2">
        <f t="shared" si="131"/>
        <v>8859420.1901045721</v>
      </c>
      <c r="BJ77" s="17">
        <f t="shared" si="132"/>
        <v>0.9999857790924217</v>
      </c>
      <c r="BK77" s="18">
        <f t="shared" si="133"/>
        <v>8881920.1901045721</v>
      </c>
      <c r="BL77" s="18">
        <f t="shared" si="134"/>
        <v>576.35943574458361</v>
      </c>
      <c r="BM77" s="17">
        <f t="shared" si="135"/>
        <v>0.99868772806221584</v>
      </c>
      <c r="BN77" s="20">
        <f t="shared" si="136"/>
        <v>177.90086141807058</v>
      </c>
      <c r="BP77" s="2">
        <v>22500</v>
      </c>
      <c r="BQ77" s="2">
        <v>1</v>
      </c>
      <c r="BR77" s="2">
        <v>22032.371427433263</v>
      </c>
      <c r="BS77" s="2">
        <f t="shared" si="137"/>
        <v>70104</v>
      </c>
      <c r="BT77" s="2">
        <f t="shared" si="138"/>
        <v>8837091.2767777387</v>
      </c>
      <c r="BU77" s="17">
        <f t="shared" si="139"/>
        <v>0.99998573568219096</v>
      </c>
      <c r="BV77" s="18">
        <f t="shared" si="140"/>
        <v>8859591.2767777387</v>
      </c>
      <c r="BW77" s="18">
        <f t="shared" si="141"/>
        <v>532.37142743356526</v>
      </c>
      <c r="BX77" s="17">
        <f t="shared" si="142"/>
        <v>0.99869209001378378</v>
      </c>
      <c r="BY77" s="20">
        <f t="shared" si="143"/>
        <v>177.80723767285443</v>
      </c>
      <c r="CA77" s="2">
        <v>22500</v>
      </c>
      <c r="CB77" s="2">
        <v>1</v>
      </c>
      <c r="CC77" s="2">
        <v>21888.686127944089</v>
      </c>
      <c r="CD77" s="2">
        <f t="shared" si="144"/>
        <v>70435</v>
      </c>
      <c r="CE77" s="2">
        <f t="shared" si="145"/>
        <v>8801479.6795279793</v>
      </c>
      <c r="CF77" s="17">
        <f t="shared" si="146"/>
        <v>0.99998580271452098</v>
      </c>
      <c r="CG77" s="18">
        <f t="shared" si="147"/>
        <v>8823979.6795279793</v>
      </c>
      <c r="CH77" s="18">
        <f t="shared" si="148"/>
        <v>388.68612794391811</v>
      </c>
      <c r="CI77" s="17">
        <f t="shared" si="149"/>
        <v>0.99871195735408291</v>
      </c>
      <c r="CJ77" s="20">
        <f t="shared" si="150"/>
        <v>179.37129896235109</v>
      </c>
      <c r="CL77" s="2">
        <v>22500</v>
      </c>
      <c r="CM77" s="2">
        <v>1</v>
      </c>
      <c r="CN77" s="2">
        <v>22069.207636536572</v>
      </c>
      <c r="CO77" s="2">
        <f t="shared" si="151"/>
        <v>70304</v>
      </c>
      <c r="CP77" s="2">
        <f t="shared" si="152"/>
        <v>8802878.2599900682</v>
      </c>
      <c r="CQ77" s="17">
        <f t="shared" si="153"/>
        <v>0.99998577626057894</v>
      </c>
      <c r="CR77" s="18">
        <f t="shared" si="154"/>
        <v>8825378.2599900682</v>
      </c>
      <c r="CS77" s="18">
        <f t="shared" si="155"/>
        <v>569.20763653703034</v>
      </c>
      <c r="CT77" s="17">
        <f t="shared" si="156"/>
        <v>0.99868058279143601</v>
      </c>
      <c r="CU77" s="20">
        <f t="shared" si="157"/>
        <v>179.00370010856574</v>
      </c>
      <c r="CW77" s="2">
        <v>22500</v>
      </c>
      <c r="CX77" s="2">
        <v>1</v>
      </c>
      <c r="CY77" s="2">
        <v>22039.360538333658</v>
      </c>
      <c r="CZ77" s="2">
        <f t="shared" si="158"/>
        <v>69795</v>
      </c>
      <c r="DA77" s="2">
        <f t="shared" si="159"/>
        <v>8799751.4587087259</v>
      </c>
      <c r="DB77" s="17">
        <f t="shared" si="160"/>
        <v>0.99998567253137716</v>
      </c>
      <c r="DC77" s="18">
        <f t="shared" si="161"/>
        <v>8822251.4587087259</v>
      </c>
      <c r="DD77" s="18">
        <f t="shared" si="162"/>
        <v>539.3605383336544</v>
      </c>
      <c r="DE77" s="17">
        <f t="shared" si="163"/>
        <v>0.99868533860419284</v>
      </c>
      <c r="DF77" s="20">
        <f t="shared" si="164"/>
        <v>177.77156431527993</v>
      </c>
      <c r="DH77" s="2">
        <v>22500</v>
      </c>
      <c r="DI77" s="2">
        <v>1</v>
      </c>
      <c r="DJ77" s="2">
        <v>22043.405841172058</v>
      </c>
      <c r="DK77" s="2">
        <f t="shared" si="165"/>
        <v>69795</v>
      </c>
      <c r="DL77" s="2">
        <f t="shared" si="166"/>
        <v>8787391.1972019486</v>
      </c>
      <c r="DM77" s="17">
        <f t="shared" si="167"/>
        <v>0.99998567253137716</v>
      </c>
      <c r="DN77" s="18">
        <f t="shared" si="168"/>
        <v>8809891.1972019486</v>
      </c>
      <c r="DO77" s="18">
        <f t="shared" si="169"/>
        <v>543.40584117174149</v>
      </c>
      <c r="DP77" s="17">
        <f t="shared" si="170"/>
        <v>0.99868278769951635</v>
      </c>
      <c r="DQ77" s="20">
        <f t="shared" si="171"/>
        <v>178.02052278798951</v>
      </c>
      <c r="DS77" s="2">
        <v>22500</v>
      </c>
      <c r="DT77" s="2">
        <v>1</v>
      </c>
      <c r="DU77" s="2">
        <v>22111.717753155943</v>
      </c>
      <c r="DV77" s="2">
        <f t="shared" si="172"/>
        <v>69793</v>
      </c>
      <c r="DW77" s="2">
        <f t="shared" si="173"/>
        <v>8774197.4608659912</v>
      </c>
      <c r="DX77" s="17">
        <f t="shared" si="174"/>
        <v>0.99998567212081269</v>
      </c>
      <c r="DY77" s="18">
        <f t="shared" si="175"/>
        <v>8796697.4608659912</v>
      </c>
      <c r="DZ77" s="18">
        <f t="shared" si="176"/>
        <v>611.71775315515697</v>
      </c>
      <c r="EA77" s="17">
        <f t="shared" si="177"/>
        <v>0.99866882651593725</v>
      </c>
      <c r="EB77" s="20">
        <f t="shared" si="178"/>
        <v>178.27992592998768</v>
      </c>
      <c r="ED77" s="2">
        <v>22500</v>
      </c>
      <c r="EE77" s="2">
        <v>1</v>
      </c>
      <c r="EF77" s="2">
        <v>22081.621393803824</v>
      </c>
      <c r="EG77" s="2">
        <f t="shared" si="179"/>
        <v>69410</v>
      </c>
      <c r="EH77" s="2">
        <f t="shared" si="180"/>
        <v>8744614.0454025809</v>
      </c>
      <c r="EI77" s="17">
        <f t="shared" si="181"/>
        <v>0.99998559306161849</v>
      </c>
      <c r="EJ77" s="18">
        <f t="shared" si="182"/>
        <v>8767114.0454025809</v>
      </c>
      <c r="EK77" s="18">
        <f t="shared" si="183"/>
        <v>581.62139380350709</v>
      </c>
      <c r="EL77" s="17">
        <f t="shared" si="184"/>
        <v>0.99866964005217851</v>
      </c>
      <c r="EM77" s="20">
        <f t="shared" si="185"/>
        <v>177.90002566412042</v>
      </c>
    </row>
    <row r="78" spans="1:143">
      <c r="A78" s="36">
        <v>71</v>
      </c>
      <c r="B78" s="16">
        <f t="shared" si="96"/>
        <v>23000</v>
      </c>
      <c r="C78" s="2">
        <f t="shared" si="97"/>
        <v>0</v>
      </c>
      <c r="D78" s="2">
        <f t="shared" si="97"/>
        <v>0</v>
      </c>
      <c r="E78" s="2">
        <f t="shared" si="98"/>
        <v>841950</v>
      </c>
      <c r="F78" s="2">
        <f t="shared" si="98"/>
        <v>105943262.81420979</v>
      </c>
      <c r="G78" s="17">
        <f t="shared" si="99"/>
        <v>0.99998574757530623</v>
      </c>
      <c r="H78" s="18">
        <f t="shared" si="95"/>
        <v>106219262.81420979</v>
      </c>
      <c r="I78" s="18">
        <f t="shared" si="100"/>
        <v>6000</v>
      </c>
      <c r="J78" s="17">
        <f t="shared" si="186"/>
        <v>0.99874376507602536</v>
      </c>
      <c r="K78" s="20">
        <f t="shared" si="101"/>
        <v>182.08372323427818</v>
      </c>
      <c r="M78" s="2">
        <v>23000</v>
      </c>
      <c r="N78" s="2">
        <v>0</v>
      </c>
      <c r="O78" s="2">
        <v>0</v>
      </c>
      <c r="P78" s="2">
        <f t="shared" si="102"/>
        <v>70549</v>
      </c>
      <c r="Q78" s="2">
        <f t="shared" si="103"/>
        <v>8891823.3047936652</v>
      </c>
      <c r="R78" s="17">
        <f t="shared" si="104"/>
        <v>0.99998582565556338</v>
      </c>
      <c r="S78" s="18">
        <f t="shared" si="105"/>
        <v>8914823.3047936652</v>
      </c>
      <c r="T78" s="18">
        <f t="shared" si="106"/>
        <v>500</v>
      </c>
      <c r="U78" s="17">
        <f t="shared" si="107"/>
        <v>0.99874807330156978</v>
      </c>
      <c r="V78" s="20">
        <f t="shared" si="108"/>
        <v>181.78919600923055</v>
      </c>
      <c r="X78" s="2">
        <v>23000</v>
      </c>
      <c r="Y78" s="2">
        <v>0</v>
      </c>
      <c r="Z78" s="2">
        <v>0</v>
      </c>
      <c r="AA78" s="2">
        <f t="shared" si="109"/>
        <v>70556</v>
      </c>
      <c r="AB78" s="2">
        <f t="shared" si="110"/>
        <v>8893581.2001440227</v>
      </c>
      <c r="AC78" s="17">
        <f t="shared" si="111"/>
        <v>0.99998582706180816</v>
      </c>
      <c r="AD78" s="18">
        <f t="shared" si="112"/>
        <v>8916581.2001440227</v>
      </c>
      <c r="AE78" s="18">
        <f t="shared" si="113"/>
        <v>500</v>
      </c>
      <c r="AF78" s="17">
        <f t="shared" si="114"/>
        <v>0.99875166421371186</v>
      </c>
      <c r="AG78" s="20">
        <f t="shared" si="115"/>
        <v>181.77204363126739</v>
      </c>
      <c r="AI78" s="2">
        <v>23000</v>
      </c>
      <c r="AJ78" s="2">
        <v>0</v>
      </c>
      <c r="AK78" s="2">
        <v>0</v>
      </c>
      <c r="AL78" s="2">
        <f t="shared" si="116"/>
        <v>70556</v>
      </c>
      <c r="AM78" s="2">
        <f t="shared" si="117"/>
        <v>8893581.2001440227</v>
      </c>
      <c r="AN78" s="17">
        <f t="shared" si="118"/>
        <v>0.99998582706180816</v>
      </c>
      <c r="AO78" s="18">
        <f t="shared" si="119"/>
        <v>8916581.2001440227</v>
      </c>
      <c r="AP78" s="18">
        <f t="shared" si="120"/>
        <v>500</v>
      </c>
      <c r="AQ78" s="17">
        <f t="shared" si="121"/>
        <v>0.99875166421371186</v>
      </c>
      <c r="AR78" s="20">
        <f t="shared" si="122"/>
        <v>181.77204363126739</v>
      </c>
      <c r="AT78" s="2">
        <v>23000</v>
      </c>
      <c r="AU78" s="2">
        <v>0</v>
      </c>
      <c r="AV78" s="2">
        <v>0</v>
      </c>
      <c r="AW78" s="2">
        <f t="shared" si="123"/>
        <v>70335</v>
      </c>
      <c r="AX78" s="2">
        <f t="shared" si="124"/>
        <v>8857453.540548468</v>
      </c>
      <c r="AY78" s="17">
        <f t="shared" si="125"/>
        <v>0.99998578252957238</v>
      </c>
      <c r="AZ78" s="18">
        <f t="shared" si="126"/>
        <v>8880453.540548468</v>
      </c>
      <c r="BA78" s="18">
        <f t="shared" si="127"/>
        <v>500</v>
      </c>
      <c r="BB78" s="17">
        <f t="shared" si="128"/>
        <v>0.99874168804237395</v>
      </c>
      <c r="BC78" s="20">
        <f t="shared" si="129"/>
        <v>181.93804923769989</v>
      </c>
      <c r="BE78" s="2">
        <v>23000</v>
      </c>
      <c r="BF78" s="2">
        <v>0</v>
      </c>
      <c r="BG78" s="2">
        <v>0</v>
      </c>
      <c r="BH78" s="2">
        <f t="shared" si="130"/>
        <v>70318</v>
      </c>
      <c r="BI78" s="2">
        <f t="shared" si="131"/>
        <v>8859420.1901045721</v>
      </c>
      <c r="BJ78" s="17">
        <f t="shared" si="132"/>
        <v>0.9999857790924217</v>
      </c>
      <c r="BK78" s="18">
        <f t="shared" si="133"/>
        <v>8882420.1901045721</v>
      </c>
      <c r="BL78" s="18">
        <f t="shared" si="134"/>
        <v>500</v>
      </c>
      <c r="BM78" s="17">
        <f t="shared" si="135"/>
        <v>0.99874394832240099</v>
      </c>
      <c r="BN78" s="20">
        <f t="shared" si="136"/>
        <v>181.85421389402771</v>
      </c>
      <c r="BP78" s="2">
        <v>23000</v>
      </c>
      <c r="BQ78" s="2">
        <v>0</v>
      </c>
      <c r="BR78" s="2">
        <v>0</v>
      </c>
      <c r="BS78" s="2">
        <f t="shared" si="137"/>
        <v>70104</v>
      </c>
      <c r="BT78" s="2">
        <f t="shared" si="138"/>
        <v>8837091.2767777387</v>
      </c>
      <c r="BU78" s="17">
        <f t="shared" si="139"/>
        <v>0.99998573568219096</v>
      </c>
      <c r="BV78" s="18">
        <f t="shared" si="140"/>
        <v>8860091.2767777387</v>
      </c>
      <c r="BW78" s="18">
        <f t="shared" si="141"/>
        <v>500</v>
      </c>
      <c r="BX78" s="17">
        <f t="shared" si="142"/>
        <v>0.99874845221260389</v>
      </c>
      <c r="BY78" s="20">
        <f t="shared" si="143"/>
        <v>181.75850962114006</v>
      </c>
      <c r="CA78" s="2">
        <v>23000</v>
      </c>
      <c r="CB78" s="2">
        <v>0</v>
      </c>
      <c r="CC78" s="2">
        <v>0</v>
      </c>
      <c r="CD78" s="2">
        <f t="shared" si="144"/>
        <v>70435</v>
      </c>
      <c r="CE78" s="2">
        <f t="shared" si="145"/>
        <v>8801479.6795279793</v>
      </c>
      <c r="CF78" s="17">
        <f t="shared" si="146"/>
        <v>0.99998580271452098</v>
      </c>
      <c r="CG78" s="18">
        <f t="shared" si="147"/>
        <v>8824479.6795279793</v>
      </c>
      <c r="CH78" s="18">
        <f t="shared" si="148"/>
        <v>500</v>
      </c>
      <c r="CI78" s="17">
        <f t="shared" si="149"/>
        <v>0.99876854814381866</v>
      </c>
      <c r="CJ78" s="20">
        <f t="shared" si="150"/>
        <v>183.35732782818113</v>
      </c>
      <c r="CL78" s="2">
        <v>23000</v>
      </c>
      <c r="CM78" s="2">
        <v>0</v>
      </c>
      <c r="CN78" s="2">
        <v>0</v>
      </c>
      <c r="CO78" s="2">
        <f t="shared" si="151"/>
        <v>70304</v>
      </c>
      <c r="CP78" s="2">
        <f t="shared" si="152"/>
        <v>8802878.2599900682</v>
      </c>
      <c r="CQ78" s="17">
        <f t="shared" si="153"/>
        <v>0.99998577626057894</v>
      </c>
      <c r="CR78" s="18">
        <f t="shared" si="154"/>
        <v>8825878.2599900682</v>
      </c>
      <c r="CS78" s="18">
        <f t="shared" si="155"/>
        <v>500</v>
      </c>
      <c r="CT78" s="17">
        <f t="shared" si="156"/>
        <v>0.99873716283556391</v>
      </c>
      <c r="CU78" s="20">
        <f t="shared" si="157"/>
        <v>182.98156011097831</v>
      </c>
      <c r="CW78" s="2">
        <v>23000</v>
      </c>
      <c r="CX78" s="2">
        <v>0</v>
      </c>
      <c r="CY78" s="2">
        <v>0</v>
      </c>
      <c r="CZ78" s="2">
        <f t="shared" si="158"/>
        <v>69795</v>
      </c>
      <c r="DA78" s="2">
        <f t="shared" si="159"/>
        <v>8799751.4587087259</v>
      </c>
      <c r="DB78" s="17">
        <f t="shared" si="160"/>
        <v>0.99998567253137716</v>
      </c>
      <c r="DC78" s="18">
        <f t="shared" si="161"/>
        <v>8822751.4587087259</v>
      </c>
      <c r="DD78" s="18">
        <f t="shared" si="162"/>
        <v>500</v>
      </c>
      <c r="DE78" s="17">
        <f t="shared" si="163"/>
        <v>0.99874193897107644</v>
      </c>
      <c r="DF78" s="20">
        <f t="shared" si="164"/>
        <v>181.72204352228616</v>
      </c>
      <c r="DH78" s="2">
        <v>23000</v>
      </c>
      <c r="DI78" s="2">
        <v>0</v>
      </c>
      <c r="DJ78" s="2">
        <v>0</v>
      </c>
      <c r="DK78" s="2">
        <f t="shared" si="165"/>
        <v>69795</v>
      </c>
      <c r="DL78" s="2">
        <f t="shared" si="166"/>
        <v>8787391.1972019486</v>
      </c>
      <c r="DM78" s="17">
        <f t="shared" si="167"/>
        <v>0.99998567253137716</v>
      </c>
      <c r="DN78" s="18">
        <f t="shared" si="168"/>
        <v>8810391.1972019486</v>
      </c>
      <c r="DO78" s="18">
        <f t="shared" si="169"/>
        <v>500</v>
      </c>
      <c r="DP78" s="17">
        <f t="shared" si="170"/>
        <v>0.99873946733183794</v>
      </c>
      <c r="DQ78" s="20">
        <f t="shared" si="171"/>
        <v>181.97653440550039</v>
      </c>
      <c r="DS78" s="2">
        <v>23000</v>
      </c>
      <c r="DT78" s="2">
        <v>0</v>
      </c>
      <c r="DU78" s="2">
        <v>0</v>
      </c>
      <c r="DV78" s="2">
        <f t="shared" si="172"/>
        <v>69793</v>
      </c>
      <c r="DW78" s="2">
        <f t="shared" si="173"/>
        <v>8774197.4608659912</v>
      </c>
      <c r="DX78" s="17">
        <f t="shared" si="174"/>
        <v>0.99998567212081269</v>
      </c>
      <c r="DY78" s="18">
        <f t="shared" si="175"/>
        <v>8797197.4608659912</v>
      </c>
      <c r="DZ78" s="18">
        <f t="shared" si="176"/>
        <v>500</v>
      </c>
      <c r="EA78" s="17">
        <f t="shared" si="177"/>
        <v>0.99872559036572051</v>
      </c>
      <c r="EB78" s="20">
        <f t="shared" si="178"/>
        <v>182.24170206176521</v>
      </c>
      <c r="ED78" s="2">
        <v>23000</v>
      </c>
      <c r="EE78" s="2">
        <v>0</v>
      </c>
      <c r="EF78" s="2">
        <v>0</v>
      </c>
      <c r="EG78" s="2">
        <f t="shared" si="179"/>
        <v>69410</v>
      </c>
      <c r="EH78" s="2">
        <f t="shared" si="180"/>
        <v>8744614.0454025809</v>
      </c>
      <c r="EI78" s="17">
        <f t="shared" si="181"/>
        <v>0.99998559306161849</v>
      </c>
      <c r="EJ78" s="18">
        <f t="shared" si="182"/>
        <v>8767614.0454025809</v>
      </c>
      <c r="EK78" s="18">
        <f t="shared" si="183"/>
        <v>500</v>
      </c>
      <c r="EL78" s="17">
        <f t="shared" si="184"/>
        <v>0.99872659549012999</v>
      </c>
      <c r="EM78" s="20">
        <f t="shared" si="185"/>
        <v>181.85335956776754</v>
      </c>
    </row>
    <row r="79" spans="1:143">
      <c r="A79" s="36">
        <v>72</v>
      </c>
      <c r="B79" s="16">
        <f t="shared" si="96"/>
        <v>23500</v>
      </c>
      <c r="C79" s="2">
        <f t="shared" si="97"/>
        <v>0</v>
      </c>
      <c r="D79" s="2">
        <f t="shared" si="97"/>
        <v>0</v>
      </c>
      <c r="E79" s="2">
        <f t="shared" si="98"/>
        <v>841950</v>
      </c>
      <c r="F79" s="2">
        <f t="shared" si="98"/>
        <v>105943262.81420979</v>
      </c>
      <c r="G79" s="17">
        <f t="shared" si="99"/>
        <v>0.99998574757530623</v>
      </c>
      <c r="H79" s="18">
        <f t="shared" si="95"/>
        <v>106225262.81420979</v>
      </c>
      <c r="I79" s="18">
        <f t="shared" si="100"/>
        <v>6000</v>
      </c>
      <c r="J79" s="17">
        <f t="shared" si="186"/>
        <v>0.99880018104457657</v>
      </c>
      <c r="K79" s="20">
        <f t="shared" si="101"/>
        <v>186.04206504371902</v>
      </c>
      <c r="M79" s="2">
        <v>23500</v>
      </c>
      <c r="N79" s="2">
        <v>0</v>
      </c>
      <c r="O79" s="2">
        <v>0</v>
      </c>
      <c r="P79" s="2">
        <f t="shared" si="102"/>
        <v>70549</v>
      </c>
      <c r="Q79" s="2">
        <f t="shared" si="103"/>
        <v>8891823.3047936652</v>
      </c>
      <c r="R79" s="17">
        <f t="shared" si="104"/>
        <v>0.99998582565556338</v>
      </c>
      <c r="S79" s="18">
        <f t="shared" si="105"/>
        <v>8915323.3047936652</v>
      </c>
      <c r="T79" s="18">
        <f t="shared" si="106"/>
        <v>500</v>
      </c>
      <c r="U79" s="17">
        <f t="shared" si="107"/>
        <v>0.99880408944676724</v>
      </c>
      <c r="V79" s="20">
        <f t="shared" si="108"/>
        <v>185.7411350529095</v>
      </c>
      <c r="X79" s="2">
        <v>23500</v>
      </c>
      <c r="Y79" s="2">
        <v>0</v>
      </c>
      <c r="Z79" s="2">
        <v>0</v>
      </c>
      <c r="AA79" s="2">
        <f t="shared" si="109"/>
        <v>70556</v>
      </c>
      <c r="AB79" s="2">
        <f t="shared" si="110"/>
        <v>8893581.2001440227</v>
      </c>
      <c r="AC79" s="17">
        <f t="shared" si="111"/>
        <v>0.99998582706180816</v>
      </c>
      <c r="AD79" s="18">
        <f t="shared" si="112"/>
        <v>8917081.2001440227</v>
      </c>
      <c r="AE79" s="18">
        <f t="shared" si="113"/>
        <v>500</v>
      </c>
      <c r="AF79" s="17">
        <f t="shared" si="114"/>
        <v>0.99880766951674194</v>
      </c>
      <c r="AG79" s="20">
        <f t="shared" si="115"/>
        <v>185.72360979716453</v>
      </c>
      <c r="AI79" s="2">
        <v>23500</v>
      </c>
      <c r="AJ79" s="2">
        <v>0</v>
      </c>
      <c r="AK79" s="2">
        <v>0</v>
      </c>
      <c r="AL79" s="2">
        <f t="shared" si="116"/>
        <v>70556</v>
      </c>
      <c r="AM79" s="2">
        <f t="shared" si="117"/>
        <v>8893581.2001440227</v>
      </c>
      <c r="AN79" s="17">
        <f t="shared" si="118"/>
        <v>0.99998582706180816</v>
      </c>
      <c r="AO79" s="18">
        <f t="shared" si="119"/>
        <v>8917081.2001440227</v>
      </c>
      <c r="AP79" s="18">
        <f t="shared" si="120"/>
        <v>500</v>
      </c>
      <c r="AQ79" s="17">
        <f t="shared" si="121"/>
        <v>0.99880766951674194</v>
      </c>
      <c r="AR79" s="20">
        <f t="shared" si="122"/>
        <v>185.72360979716453</v>
      </c>
      <c r="AT79" s="2">
        <v>23500</v>
      </c>
      <c r="AU79" s="2">
        <v>0</v>
      </c>
      <c r="AV79" s="2">
        <v>0</v>
      </c>
      <c r="AW79" s="2">
        <f t="shared" si="123"/>
        <v>70335</v>
      </c>
      <c r="AX79" s="2">
        <f t="shared" si="124"/>
        <v>8857453.540548468</v>
      </c>
      <c r="AY79" s="17">
        <f t="shared" si="125"/>
        <v>0.99998578252957238</v>
      </c>
      <c r="AZ79" s="18">
        <f t="shared" si="126"/>
        <v>8880953.540548468</v>
      </c>
      <c r="BA79" s="18">
        <f t="shared" si="127"/>
        <v>500</v>
      </c>
      <c r="BB79" s="17">
        <f t="shared" si="128"/>
        <v>0.99879792062573702</v>
      </c>
      <c r="BC79" s="20">
        <f t="shared" si="129"/>
        <v>185.89322422112815</v>
      </c>
      <c r="BE79" s="2">
        <v>23500</v>
      </c>
      <c r="BF79" s="2">
        <v>0</v>
      </c>
      <c r="BG79" s="2">
        <v>0</v>
      </c>
      <c r="BH79" s="2">
        <f t="shared" si="130"/>
        <v>70318</v>
      </c>
      <c r="BI79" s="2">
        <f t="shared" si="131"/>
        <v>8859420.1901045721</v>
      </c>
      <c r="BJ79" s="17">
        <f t="shared" si="132"/>
        <v>0.9999857790924217</v>
      </c>
      <c r="BK79" s="18">
        <f t="shared" si="133"/>
        <v>8882920.1901045721</v>
      </c>
      <c r="BL79" s="18">
        <f t="shared" si="134"/>
        <v>500</v>
      </c>
      <c r="BM79" s="17">
        <f t="shared" si="135"/>
        <v>0.99880016858258602</v>
      </c>
      <c r="BN79" s="20">
        <f t="shared" si="136"/>
        <v>185.80756636998481</v>
      </c>
      <c r="BP79" s="2">
        <v>23500</v>
      </c>
      <c r="BQ79" s="2">
        <v>0</v>
      </c>
      <c r="BR79" s="2">
        <v>0</v>
      </c>
      <c r="BS79" s="2">
        <f t="shared" si="137"/>
        <v>70104</v>
      </c>
      <c r="BT79" s="2">
        <f t="shared" si="138"/>
        <v>8837091.2767777387</v>
      </c>
      <c r="BU79" s="17">
        <f t="shared" si="139"/>
        <v>0.99998573568219096</v>
      </c>
      <c r="BV79" s="18">
        <f t="shared" si="140"/>
        <v>8860591.2767777387</v>
      </c>
      <c r="BW79" s="18">
        <f t="shared" si="141"/>
        <v>500</v>
      </c>
      <c r="BX79" s="17">
        <f t="shared" si="142"/>
        <v>0.9988048144114241</v>
      </c>
      <c r="BY79" s="20">
        <f t="shared" si="143"/>
        <v>185.70978156942573</v>
      </c>
      <c r="CA79" s="2">
        <v>23500</v>
      </c>
      <c r="CB79" s="2">
        <v>0</v>
      </c>
      <c r="CC79" s="2">
        <v>0</v>
      </c>
      <c r="CD79" s="2">
        <f t="shared" si="144"/>
        <v>70435</v>
      </c>
      <c r="CE79" s="2">
        <f t="shared" si="145"/>
        <v>8801479.6795279793</v>
      </c>
      <c r="CF79" s="17">
        <f t="shared" si="146"/>
        <v>0.99998580271452098</v>
      </c>
      <c r="CG79" s="18">
        <f t="shared" si="147"/>
        <v>8824979.6795279793</v>
      </c>
      <c r="CH79" s="18">
        <f t="shared" si="148"/>
        <v>500</v>
      </c>
      <c r="CI79" s="17">
        <f t="shared" si="149"/>
        <v>0.99882513893355451</v>
      </c>
      <c r="CJ79" s="20">
        <f t="shared" si="150"/>
        <v>187.34335669401113</v>
      </c>
      <c r="CL79" s="2">
        <v>23500</v>
      </c>
      <c r="CM79" s="2">
        <v>0</v>
      </c>
      <c r="CN79" s="2">
        <v>0</v>
      </c>
      <c r="CO79" s="2">
        <f t="shared" si="151"/>
        <v>70304</v>
      </c>
      <c r="CP79" s="2">
        <f t="shared" si="152"/>
        <v>8802878.2599900682</v>
      </c>
      <c r="CQ79" s="17">
        <f t="shared" si="153"/>
        <v>0.99998577626057894</v>
      </c>
      <c r="CR79" s="18">
        <f t="shared" si="154"/>
        <v>8826378.2599900682</v>
      </c>
      <c r="CS79" s="18">
        <f t="shared" si="155"/>
        <v>500</v>
      </c>
      <c r="CT79" s="17">
        <f t="shared" si="156"/>
        <v>0.9987937428796918</v>
      </c>
      <c r="CU79" s="20">
        <f t="shared" si="157"/>
        <v>186.95942011339088</v>
      </c>
      <c r="CW79" s="2">
        <v>23500</v>
      </c>
      <c r="CX79" s="2">
        <v>0</v>
      </c>
      <c r="CY79" s="2">
        <v>0</v>
      </c>
      <c r="CZ79" s="2">
        <f t="shared" si="158"/>
        <v>69795</v>
      </c>
      <c r="DA79" s="2">
        <f t="shared" si="159"/>
        <v>8799751.4587087259</v>
      </c>
      <c r="DB79" s="17">
        <f t="shared" si="160"/>
        <v>0.99998567253137716</v>
      </c>
      <c r="DC79" s="18">
        <f t="shared" si="161"/>
        <v>8823251.4587087259</v>
      </c>
      <c r="DD79" s="18">
        <f t="shared" si="162"/>
        <v>500</v>
      </c>
      <c r="DE79" s="17">
        <f t="shared" si="163"/>
        <v>0.99879853933795992</v>
      </c>
      <c r="DF79" s="20">
        <f t="shared" si="164"/>
        <v>185.67252272929238</v>
      </c>
      <c r="DH79" s="2">
        <v>23500</v>
      </c>
      <c r="DI79" s="2">
        <v>0</v>
      </c>
      <c r="DJ79" s="2">
        <v>0</v>
      </c>
      <c r="DK79" s="2">
        <f t="shared" si="165"/>
        <v>69795</v>
      </c>
      <c r="DL79" s="2">
        <f t="shared" si="166"/>
        <v>8787391.1972019486</v>
      </c>
      <c r="DM79" s="17">
        <f t="shared" si="167"/>
        <v>0.99998567253137716</v>
      </c>
      <c r="DN79" s="18">
        <f t="shared" si="168"/>
        <v>8810891.1972019486</v>
      </c>
      <c r="DO79" s="18">
        <f t="shared" si="169"/>
        <v>500</v>
      </c>
      <c r="DP79" s="17">
        <f t="shared" si="170"/>
        <v>0.99879614696415941</v>
      </c>
      <c r="DQ79" s="20">
        <f t="shared" si="171"/>
        <v>185.93254602301124</v>
      </c>
      <c r="DS79" s="2">
        <v>23500</v>
      </c>
      <c r="DT79" s="2">
        <v>0</v>
      </c>
      <c r="DU79" s="2">
        <v>0</v>
      </c>
      <c r="DV79" s="2">
        <f t="shared" si="172"/>
        <v>69793</v>
      </c>
      <c r="DW79" s="2">
        <f t="shared" si="173"/>
        <v>8774197.4608659912</v>
      </c>
      <c r="DX79" s="17">
        <f t="shared" si="174"/>
        <v>0.99998567212081269</v>
      </c>
      <c r="DY79" s="18">
        <f t="shared" si="175"/>
        <v>8797697.4608659912</v>
      </c>
      <c r="DZ79" s="18">
        <f t="shared" si="176"/>
        <v>500</v>
      </c>
      <c r="EA79" s="17">
        <f t="shared" si="177"/>
        <v>0.99878235421550388</v>
      </c>
      <c r="EB79" s="20">
        <f t="shared" si="178"/>
        <v>186.20347819354271</v>
      </c>
      <c r="ED79" s="2">
        <v>23500</v>
      </c>
      <c r="EE79" s="2">
        <v>0</v>
      </c>
      <c r="EF79" s="2">
        <v>0</v>
      </c>
      <c r="EG79" s="2">
        <f t="shared" si="179"/>
        <v>69410</v>
      </c>
      <c r="EH79" s="2">
        <f t="shared" si="180"/>
        <v>8744614.0454025809</v>
      </c>
      <c r="EI79" s="17">
        <f t="shared" si="181"/>
        <v>0.99998559306161849</v>
      </c>
      <c r="EJ79" s="18">
        <f t="shared" si="182"/>
        <v>8768114.0454025809</v>
      </c>
      <c r="EK79" s="18">
        <f t="shared" si="183"/>
        <v>500</v>
      </c>
      <c r="EL79" s="17">
        <f t="shared" si="184"/>
        <v>0.99878355092808146</v>
      </c>
      <c r="EM79" s="20">
        <f t="shared" si="185"/>
        <v>185.80669347141466</v>
      </c>
    </row>
    <row r="80" spans="1:143">
      <c r="A80" s="36">
        <v>73</v>
      </c>
      <c r="B80" s="16">
        <f t="shared" si="96"/>
        <v>24000</v>
      </c>
      <c r="C80" s="2">
        <f t="shared" si="97"/>
        <v>0</v>
      </c>
      <c r="D80" s="2">
        <f t="shared" si="97"/>
        <v>0</v>
      </c>
      <c r="E80" s="2">
        <f t="shared" si="98"/>
        <v>841950</v>
      </c>
      <c r="F80" s="2">
        <f t="shared" si="98"/>
        <v>105943262.81420979</v>
      </c>
      <c r="G80" s="17">
        <f t="shared" si="99"/>
        <v>0.99998574757530623</v>
      </c>
      <c r="H80" s="18">
        <f t="shared" si="95"/>
        <v>106231262.81420979</v>
      </c>
      <c r="I80" s="18">
        <f t="shared" si="100"/>
        <v>6000</v>
      </c>
      <c r="J80" s="17">
        <f t="shared" si="186"/>
        <v>0.99885659701312779</v>
      </c>
      <c r="K80" s="20">
        <f t="shared" si="101"/>
        <v>190.00040685315986</v>
      </c>
      <c r="M80" s="2">
        <v>24000</v>
      </c>
      <c r="N80" s="2">
        <v>0</v>
      </c>
      <c r="O80" s="2">
        <v>0</v>
      </c>
      <c r="P80" s="2">
        <f t="shared" si="102"/>
        <v>70549</v>
      </c>
      <c r="Q80" s="2">
        <f t="shared" si="103"/>
        <v>8891823.3047936652</v>
      </c>
      <c r="R80" s="17">
        <f t="shared" si="104"/>
        <v>0.99998582565556338</v>
      </c>
      <c r="S80" s="18">
        <f t="shared" si="105"/>
        <v>8915823.3047936652</v>
      </c>
      <c r="T80" s="18">
        <f t="shared" si="106"/>
        <v>500</v>
      </c>
      <c r="U80" s="17">
        <f t="shared" si="107"/>
        <v>0.99886010559196459</v>
      </c>
      <c r="V80" s="20">
        <f t="shared" si="108"/>
        <v>189.69307409658842</v>
      </c>
      <c r="X80" s="2">
        <v>24000</v>
      </c>
      <c r="Y80" s="2">
        <v>0</v>
      </c>
      <c r="Z80" s="2">
        <v>0</v>
      </c>
      <c r="AA80" s="2">
        <f t="shared" si="109"/>
        <v>70556</v>
      </c>
      <c r="AB80" s="2">
        <f t="shared" si="110"/>
        <v>8893581.2001440227</v>
      </c>
      <c r="AC80" s="17">
        <f t="shared" si="111"/>
        <v>0.99998582706180816</v>
      </c>
      <c r="AD80" s="18">
        <f t="shared" si="112"/>
        <v>8917581.2001440227</v>
      </c>
      <c r="AE80" s="18">
        <f t="shared" si="113"/>
        <v>500</v>
      </c>
      <c r="AF80" s="17">
        <f t="shared" si="114"/>
        <v>0.99886367481977212</v>
      </c>
      <c r="AG80" s="20">
        <f t="shared" si="115"/>
        <v>189.67517596306163</v>
      </c>
      <c r="AI80" s="2">
        <v>24000</v>
      </c>
      <c r="AJ80" s="2">
        <v>0</v>
      </c>
      <c r="AK80" s="2">
        <v>0</v>
      </c>
      <c r="AL80" s="2">
        <f t="shared" si="116"/>
        <v>70556</v>
      </c>
      <c r="AM80" s="2">
        <f t="shared" si="117"/>
        <v>8893581.2001440227</v>
      </c>
      <c r="AN80" s="17">
        <f t="shared" si="118"/>
        <v>0.99998582706180816</v>
      </c>
      <c r="AO80" s="18">
        <f t="shared" si="119"/>
        <v>8917581.2001440227</v>
      </c>
      <c r="AP80" s="18">
        <f t="shared" si="120"/>
        <v>500</v>
      </c>
      <c r="AQ80" s="17">
        <f t="shared" si="121"/>
        <v>0.99886367481977212</v>
      </c>
      <c r="AR80" s="20">
        <f t="shared" si="122"/>
        <v>189.67517596306163</v>
      </c>
      <c r="AT80" s="2">
        <v>24000</v>
      </c>
      <c r="AU80" s="2">
        <v>0</v>
      </c>
      <c r="AV80" s="2">
        <v>0</v>
      </c>
      <c r="AW80" s="2">
        <f t="shared" si="123"/>
        <v>70335</v>
      </c>
      <c r="AX80" s="2">
        <f t="shared" si="124"/>
        <v>8857453.540548468</v>
      </c>
      <c r="AY80" s="17">
        <f t="shared" si="125"/>
        <v>0.99998578252957238</v>
      </c>
      <c r="AZ80" s="18">
        <f t="shared" si="126"/>
        <v>8881453.540548468</v>
      </c>
      <c r="BA80" s="18">
        <f t="shared" si="127"/>
        <v>500</v>
      </c>
      <c r="BB80" s="17">
        <f t="shared" si="128"/>
        <v>0.9988541532091002</v>
      </c>
      <c r="BC80" s="20">
        <f t="shared" si="129"/>
        <v>189.84839920455639</v>
      </c>
      <c r="BE80" s="2">
        <v>24000</v>
      </c>
      <c r="BF80" s="2">
        <v>0</v>
      </c>
      <c r="BG80" s="2">
        <v>0</v>
      </c>
      <c r="BH80" s="2">
        <f t="shared" si="130"/>
        <v>70318</v>
      </c>
      <c r="BI80" s="2">
        <f t="shared" si="131"/>
        <v>8859420.1901045721</v>
      </c>
      <c r="BJ80" s="17">
        <f t="shared" si="132"/>
        <v>0.9999857790924217</v>
      </c>
      <c r="BK80" s="18">
        <f t="shared" si="133"/>
        <v>8883420.1901045721</v>
      </c>
      <c r="BL80" s="18">
        <f t="shared" si="134"/>
        <v>500</v>
      </c>
      <c r="BM80" s="17">
        <f t="shared" si="135"/>
        <v>0.99885638884277117</v>
      </c>
      <c r="BN80" s="20">
        <f t="shared" si="136"/>
        <v>189.76091884594194</v>
      </c>
      <c r="BP80" s="2">
        <v>24000</v>
      </c>
      <c r="BQ80" s="2">
        <v>0</v>
      </c>
      <c r="BR80" s="2">
        <v>0</v>
      </c>
      <c r="BS80" s="2">
        <f t="shared" si="137"/>
        <v>70104</v>
      </c>
      <c r="BT80" s="2">
        <f t="shared" si="138"/>
        <v>8837091.2767777387</v>
      </c>
      <c r="BU80" s="17">
        <f t="shared" si="139"/>
        <v>0.99998573568219096</v>
      </c>
      <c r="BV80" s="18">
        <f t="shared" si="140"/>
        <v>8861091.2767777387</v>
      </c>
      <c r="BW80" s="18">
        <f t="shared" si="141"/>
        <v>500</v>
      </c>
      <c r="BX80" s="17">
        <f t="shared" si="142"/>
        <v>0.99886117661024421</v>
      </c>
      <c r="BY80" s="20">
        <f t="shared" si="143"/>
        <v>189.66105351771137</v>
      </c>
      <c r="CA80" s="2">
        <v>24000</v>
      </c>
      <c r="CB80" s="2">
        <v>0</v>
      </c>
      <c r="CC80" s="2">
        <v>0</v>
      </c>
      <c r="CD80" s="2">
        <f t="shared" si="144"/>
        <v>70435</v>
      </c>
      <c r="CE80" s="2">
        <f t="shared" si="145"/>
        <v>8801479.6795279793</v>
      </c>
      <c r="CF80" s="17">
        <f t="shared" si="146"/>
        <v>0.99998580271452098</v>
      </c>
      <c r="CG80" s="18">
        <f t="shared" si="147"/>
        <v>8825479.6795279793</v>
      </c>
      <c r="CH80" s="18">
        <f t="shared" si="148"/>
        <v>500</v>
      </c>
      <c r="CI80" s="17">
        <f t="shared" si="149"/>
        <v>0.99888172972329026</v>
      </c>
      <c r="CJ80" s="20">
        <f t="shared" si="150"/>
        <v>191.32938555984117</v>
      </c>
      <c r="CL80" s="2">
        <v>24000</v>
      </c>
      <c r="CM80" s="2">
        <v>0</v>
      </c>
      <c r="CN80" s="2">
        <v>0</v>
      </c>
      <c r="CO80" s="2">
        <f t="shared" si="151"/>
        <v>70304</v>
      </c>
      <c r="CP80" s="2">
        <f t="shared" si="152"/>
        <v>8802878.2599900682</v>
      </c>
      <c r="CQ80" s="17">
        <f t="shared" si="153"/>
        <v>0.99998577626057894</v>
      </c>
      <c r="CR80" s="18">
        <f t="shared" si="154"/>
        <v>8826878.2599900682</v>
      </c>
      <c r="CS80" s="18">
        <f t="shared" si="155"/>
        <v>500</v>
      </c>
      <c r="CT80" s="17">
        <f t="shared" si="156"/>
        <v>0.99885032292381981</v>
      </c>
      <c r="CU80" s="20">
        <f t="shared" si="157"/>
        <v>190.93728011580345</v>
      </c>
      <c r="CW80" s="2">
        <v>24000</v>
      </c>
      <c r="CX80" s="2">
        <v>0</v>
      </c>
      <c r="CY80" s="2">
        <v>0</v>
      </c>
      <c r="CZ80" s="2">
        <f t="shared" si="158"/>
        <v>69795</v>
      </c>
      <c r="DA80" s="2">
        <f t="shared" si="159"/>
        <v>8799751.4587087259</v>
      </c>
      <c r="DB80" s="17">
        <f t="shared" si="160"/>
        <v>0.99998567253137716</v>
      </c>
      <c r="DC80" s="18">
        <f t="shared" si="161"/>
        <v>8823751.4587087259</v>
      </c>
      <c r="DD80" s="18">
        <f t="shared" si="162"/>
        <v>500</v>
      </c>
      <c r="DE80" s="17">
        <f t="shared" si="163"/>
        <v>0.99885513970484352</v>
      </c>
      <c r="DF80" s="20">
        <f t="shared" si="164"/>
        <v>189.62300193629858</v>
      </c>
      <c r="DH80" s="2">
        <v>24000</v>
      </c>
      <c r="DI80" s="2">
        <v>0</v>
      </c>
      <c r="DJ80" s="2">
        <v>0</v>
      </c>
      <c r="DK80" s="2">
        <f t="shared" si="165"/>
        <v>69795</v>
      </c>
      <c r="DL80" s="2">
        <f t="shared" si="166"/>
        <v>8787391.1972019486</v>
      </c>
      <c r="DM80" s="17">
        <f t="shared" si="167"/>
        <v>0.99998567253137716</v>
      </c>
      <c r="DN80" s="18">
        <f t="shared" si="168"/>
        <v>8811391.1972019486</v>
      </c>
      <c r="DO80" s="18">
        <f t="shared" si="169"/>
        <v>500</v>
      </c>
      <c r="DP80" s="17">
        <f t="shared" si="170"/>
        <v>0.99885282659648089</v>
      </c>
      <c r="DQ80" s="20">
        <f t="shared" si="171"/>
        <v>189.88855764052212</v>
      </c>
      <c r="DS80" s="2">
        <v>24000</v>
      </c>
      <c r="DT80" s="2">
        <v>0</v>
      </c>
      <c r="DU80" s="2">
        <v>0</v>
      </c>
      <c r="DV80" s="2">
        <f t="shared" si="172"/>
        <v>69793</v>
      </c>
      <c r="DW80" s="2">
        <f t="shared" si="173"/>
        <v>8774197.4608659912</v>
      </c>
      <c r="DX80" s="17">
        <f t="shared" si="174"/>
        <v>0.99998567212081269</v>
      </c>
      <c r="DY80" s="18">
        <f t="shared" si="175"/>
        <v>8798197.4608659912</v>
      </c>
      <c r="DZ80" s="18">
        <f t="shared" si="176"/>
        <v>500</v>
      </c>
      <c r="EA80" s="17">
        <f t="shared" si="177"/>
        <v>0.99883911806528725</v>
      </c>
      <c r="EB80" s="20">
        <f t="shared" si="178"/>
        <v>190.16525432532021</v>
      </c>
      <c r="ED80" s="2">
        <v>24000</v>
      </c>
      <c r="EE80" s="2">
        <v>0</v>
      </c>
      <c r="EF80" s="2">
        <v>0</v>
      </c>
      <c r="EG80" s="2">
        <f t="shared" si="179"/>
        <v>69410</v>
      </c>
      <c r="EH80" s="2">
        <f t="shared" si="180"/>
        <v>8744614.0454025809</v>
      </c>
      <c r="EI80" s="17">
        <f t="shared" si="181"/>
        <v>0.99998559306161849</v>
      </c>
      <c r="EJ80" s="18">
        <f t="shared" si="182"/>
        <v>8768614.0454025809</v>
      </c>
      <c r="EK80" s="18">
        <f t="shared" si="183"/>
        <v>500</v>
      </c>
      <c r="EL80" s="17">
        <f t="shared" si="184"/>
        <v>0.99884050636603283</v>
      </c>
      <c r="EM80" s="20">
        <f t="shared" si="185"/>
        <v>189.76002737506178</v>
      </c>
    </row>
    <row r="81" spans="1:143">
      <c r="A81" s="36">
        <v>74</v>
      </c>
      <c r="B81" s="16">
        <f t="shared" si="96"/>
        <v>24500</v>
      </c>
      <c r="C81" s="2">
        <f t="shared" si="97"/>
        <v>0</v>
      </c>
      <c r="D81" s="2">
        <f t="shared" si="97"/>
        <v>0</v>
      </c>
      <c r="E81" s="2">
        <f t="shared" si="98"/>
        <v>841950</v>
      </c>
      <c r="F81" s="2">
        <f t="shared" si="98"/>
        <v>105943262.81420979</v>
      </c>
      <c r="G81" s="17">
        <f t="shared" si="99"/>
        <v>0.99998574757530623</v>
      </c>
      <c r="H81" s="18">
        <f t="shared" si="95"/>
        <v>106237262.81420979</v>
      </c>
      <c r="I81" s="18">
        <f t="shared" si="100"/>
        <v>6000</v>
      </c>
      <c r="J81" s="17">
        <f t="shared" si="186"/>
        <v>0.99891301298167889</v>
      </c>
      <c r="K81" s="20">
        <f t="shared" si="101"/>
        <v>193.95874866260067</v>
      </c>
      <c r="M81" s="2">
        <v>24500</v>
      </c>
      <c r="N81" s="2">
        <v>0</v>
      </c>
      <c r="O81" s="2">
        <v>0</v>
      </c>
      <c r="P81" s="2">
        <f t="shared" si="102"/>
        <v>70549</v>
      </c>
      <c r="Q81" s="2">
        <f t="shared" si="103"/>
        <v>8891823.3047936652</v>
      </c>
      <c r="R81" s="17">
        <f t="shared" si="104"/>
        <v>0.99998582565556338</v>
      </c>
      <c r="S81" s="18">
        <f t="shared" si="105"/>
        <v>8916323.3047936652</v>
      </c>
      <c r="T81" s="18">
        <f t="shared" si="106"/>
        <v>500</v>
      </c>
      <c r="U81" s="17">
        <f t="shared" si="107"/>
        <v>0.99891612173716204</v>
      </c>
      <c r="V81" s="20">
        <f t="shared" si="108"/>
        <v>193.64501314026734</v>
      </c>
      <c r="X81" s="2">
        <v>24500</v>
      </c>
      <c r="Y81" s="2">
        <v>0</v>
      </c>
      <c r="Z81" s="2">
        <v>0</v>
      </c>
      <c r="AA81" s="2">
        <f t="shared" si="109"/>
        <v>70556</v>
      </c>
      <c r="AB81" s="2">
        <f t="shared" si="110"/>
        <v>8893581.2001440227</v>
      </c>
      <c r="AC81" s="17">
        <f t="shared" si="111"/>
        <v>0.99998582706180816</v>
      </c>
      <c r="AD81" s="18">
        <f t="shared" si="112"/>
        <v>8918081.2001440227</v>
      </c>
      <c r="AE81" s="18">
        <f t="shared" si="113"/>
        <v>500</v>
      </c>
      <c r="AF81" s="17">
        <f t="shared" si="114"/>
        <v>0.99891968012280219</v>
      </c>
      <c r="AG81" s="20">
        <f t="shared" si="115"/>
        <v>193.62674212895874</v>
      </c>
      <c r="AI81" s="2">
        <v>24500</v>
      </c>
      <c r="AJ81" s="2">
        <v>0</v>
      </c>
      <c r="AK81" s="2">
        <v>0</v>
      </c>
      <c r="AL81" s="2">
        <f t="shared" si="116"/>
        <v>70556</v>
      </c>
      <c r="AM81" s="2">
        <f t="shared" si="117"/>
        <v>8893581.2001440227</v>
      </c>
      <c r="AN81" s="17">
        <f t="shared" si="118"/>
        <v>0.99998582706180816</v>
      </c>
      <c r="AO81" s="18">
        <f t="shared" si="119"/>
        <v>8918081.2001440227</v>
      </c>
      <c r="AP81" s="18">
        <f t="shared" si="120"/>
        <v>500</v>
      </c>
      <c r="AQ81" s="17">
        <f t="shared" si="121"/>
        <v>0.99891968012280219</v>
      </c>
      <c r="AR81" s="20">
        <f t="shared" si="122"/>
        <v>193.62674212895874</v>
      </c>
      <c r="AT81" s="2">
        <v>24500</v>
      </c>
      <c r="AU81" s="2">
        <v>0</v>
      </c>
      <c r="AV81" s="2">
        <v>0</v>
      </c>
      <c r="AW81" s="2">
        <f t="shared" si="123"/>
        <v>70335</v>
      </c>
      <c r="AX81" s="2">
        <f t="shared" si="124"/>
        <v>8857453.540548468</v>
      </c>
      <c r="AY81" s="17">
        <f t="shared" si="125"/>
        <v>0.99998578252957238</v>
      </c>
      <c r="AZ81" s="18">
        <f t="shared" si="126"/>
        <v>8881953.540548468</v>
      </c>
      <c r="BA81" s="18">
        <f t="shared" si="127"/>
        <v>500</v>
      </c>
      <c r="BB81" s="17">
        <f t="shared" si="128"/>
        <v>0.99891038579246327</v>
      </c>
      <c r="BC81" s="20">
        <f t="shared" si="129"/>
        <v>193.80357418798465</v>
      </c>
      <c r="BE81" s="2">
        <v>24500</v>
      </c>
      <c r="BF81" s="2">
        <v>0</v>
      </c>
      <c r="BG81" s="2">
        <v>0</v>
      </c>
      <c r="BH81" s="2">
        <f t="shared" si="130"/>
        <v>70318</v>
      </c>
      <c r="BI81" s="2">
        <f t="shared" si="131"/>
        <v>8859420.1901045721</v>
      </c>
      <c r="BJ81" s="17">
        <f t="shared" si="132"/>
        <v>0.9999857790924217</v>
      </c>
      <c r="BK81" s="18">
        <f t="shared" si="133"/>
        <v>8883920.1901045721</v>
      </c>
      <c r="BL81" s="18">
        <f t="shared" si="134"/>
        <v>500</v>
      </c>
      <c r="BM81" s="17">
        <f t="shared" si="135"/>
        <v>0.99891260910295632</v>
      </c>
      <c r="BN81" s="20">
        <f t="shared" si="136"/>
        <v>193.71427132189908</v>
      </c>
      <c r="BP81" s="2">
        <v>24500</v>
      </c>
      <c r="BQ81" s="2">
        <v>0</v>
      </c>
      <c r="BR81" s="2">
        <v>0</v>
      </c>
      <c r="BS81" s="2">
        <f t="shared" si="137"/>
        <v>70104</v>
      </c>
      <c r="BT81" s="2">
        <f t="shared" si="138"/>
        <v>8837091.2767777387</v>
      </c>
      <c r="BU81" s="17">
        <f t="shared" si="139"/>
        <v>0.99998573568219096</v>
      </c>
      <c r="BV81" s="18">
        <f t="shared" si="140"/>
        <v>8861591.2767777387</v>
      </c>
      <c r="BW81" s="18">
        <f t="shared" si="141"/>
        <v>500</v>
      </c>
      <c r="BX81" s="17">
        <f t="shared" si="142"/>
        <v>0.99891753880906431</v>
      </c>
      <c r="BY81" s="20">
        <f t="shared" si="143"/>
        <v>193.61232546599703</v>
      </c>
      <c r="CA81" s="2">
        <v>24500</v>
      </c>
      <c r="CB81" s="2">
        <v>0</v>
      </c>
      <c r="CC81" s="2">
        <v>0</v>
      </c>
      <c r="CD81" s="2">
        <f t="shared" si="144"/>
        <v>70435</v>
      </c>
      <c r="CE81" s="2">
        <f t="shared" si="145"/>
        <v>8801479.6795279793</v>
      </c>
      <c r="CF81" s="17">
        <f t="shared" si="146"/>
        <v>0.99998580271452098</v>
      </c>
      <c r="CG81" s="18">
        <f t="shared" si="147"/>
        <v>8825979.6795279793</v>
      </c>
      <c r="CH81" s="18">
        <f t="shared" si="148"/>
        <v>500</v>
      </c>
      <c r="CI81" s="17">
        <f t="shared" si="149"/>
        <v>0.99893832051302611</v>
      </c>
      <c r="CJ81" s="20">
        <f t="shared" si="150"/>
        <v>195.31541442567118</v>
      </c>
      <c r="CL81" s="2">
        <v>24500</v>
      </c>
      <c r="CM81" s="2">
        <v>0</v>
      </c>
      <c r="CN81" s="2">
        <v>0</v>
      </c>
      <c r="CO81" s="2">
        <f t="shared" si="151"/>
        <v>70304</v>
      </c>
      <c r="CP81" s="2">
        <f t="shared" si="152"/>
        <v>8802878.2599900682</v>
      </c>
      <c r="CQ81" s="17">
        <f t="shared" si="153"/>
        <v>0.99998577626057894</v>
      </c>
      <c r="CR81" s="18">
        <f t="shared" si="154"/>
        <v>8827378.2599900682</v>
      </c>
      <c r="CS81" s="18">
        <f t="shared" si="155"/>
        <v>500</v>
      </c>
      <c r="CT81" s="17">
        <f t="shared" si="156"/>
        <v>0.99890690296794771</v>
      </c>
      <c r="CU81" s="20">
        <f t="shared" si="157"/>
        <v>194.91514011821604</v>
      </c>
      <c r="CW81" s="2">
        <v>24500</v>
      </c>
      <c r="CX81" s="2">
        <v>0</v>
      </c>
      <c r="CY81" s="2">
        <v>0</v>
      </c>
      <c r="CZ81" s="2">
        <f t="shared" si="158"/>
        <v>69795</v>
      </c>
      <c r="DA81" s="2">
        <f t="shared" si="159"/>
        <v>8799751.4587087259</v>
      </c>
      <c r="DB81" s="17">
        <f t="shared" si="160"/>
        <v>0.99998567253137716</v>
      </c>
      <c r="DC81" s="18">
        <f t="shared" si="161"/>
        <v>8824251.4587087259</v>
      </c>
      <c r="DD81" s="18">
        <f t="shared" si="162"/>
        <v>500</v>
      </c>
      <c r="DE81" s="17">
        <f t="shared" si="163"/>
        <v>0.99891174007172712</v>
      </c>
      <c r="DF81" s="20">
        <f t="shared" si="164"/>
        <v>193.5734811433048</v>
      </c>
      <c r="DH81" s="2">
        <v>24500</v>
      </c>
      <c r="DI81" s="2">
        <v>0</v>
      </c>
      <c r="DJ81" s="2">
        <v>0</v>
      </c>
      <c r="DK81" s="2">
        <f t="shared" si="165"/>
        <v>69795</v>
      </c>
      <c r="DL81" s="2">
        <f t="shared" si="166"/>
        <v>8787391.1972019486</v>
      </c>
      <c r="DM81" s="17">
        <f t="shared" si="167"/>
        <v>0.99998567253137716</v>
      </c>
      <c r="DN81" s="18">
        <f t="shared" si="168"/>
        <v>8811891.1972019486</v>
      </c>
      <c r="DO81" s="18">
        <f t="shared" si="169"/>
        <v>500</v>
      </c>
      <c r="DP81" s="17">
        <f t="shared" si="170"/>
        <v>0.99890950622880237</v>
      </c>
      <c r="DQ81" s="20">
        <f t="shared" si="171"/>
        <v>193.844569258033</v>
      </c>
      <c r="DS81" s="2">
        <v>24500</v>
      </c>
      <c r="DT81" s="2">
        <v>0</v>
      </c>
      <c r="DU81" s="2">
        <v>0</v>
      </c>
      <c r="DV81" s="2">
        <f t="shared" si="172"/>
        <v>69793</v>
      </c>
      <c r="DW81" s="2">
        <f t="shared" si="173"/>
        <v>8774197.4608659912</v>
      </c>
      <c r="DX81" s="17">
        <f t="shared" si="174"/>
        <v>0.99998567212081269</v>
      </c>
      <c r="DY81" s="18">
        <f t="shared" si="175"/>
        <v>8798697.4608659912</v>
      </c>
      <c r="DZ81" s="18">
        <f t="shared" si="176"/>
        <v>500</v>
      </c>
      <c r="EA81" s="17">
        <f t="shared" si="177"/>
        <v>0.9988958819150705</v>
      </c>
      <c r="EB81" s="20">
        <f t="shared" si="178"/>
        <v>194.1270304570977</v>
      </c>
      <c r="ED81" s="2">
        <v>24500</v>
      </c>
      <c r="EE81" s="2">
        <v>0</v>
      </c>
      <c r="EF81" s="2">
        <v>0</v>
      </c>
      <c r="EG81" s="2">
        <f t="shared" si="179"/>
        <v>69410</v>
      </c>
      <c r="EH81" s="2">
        <f t="shared" si="180"/>
        <v>8744614.0454025809</v>
      </c>
      <c r="EI81" s="17">
        <f t="shared" si="181"/>
        <v>0.99998559306161849</v>
      </c>
      <c r="EJ81" s="18">
        <f t="shared" si="182"/>
        <v>8769114.0454025809</v>
      </c>
      <c r="EK81" s="18">
        <f t="shared" si="183"/>
        <v>500</v>
      </c>
      <c r="EL81" s="17">
        <f t="shared" si="184"/>
        <v>0.99889746180398431</v>
      </c>
      <c r="EM81" s="20">
        <f t="shared" si="185"/>
        <v>193.7133612787089</v>
      </c>
    </row>
    <row r="82" spans="1:143">
      <c r="A82" s="36">
        <v>75</v>
      </c>
      <c r="B82" s="16">
        <f t="shared" si="96"/>
        <v>25000</v>
      </c>
      <c r="C82" s="2">
        <f t="shared" si="97"/>
        <v>0</v>
      </c>
      <c r="D82" s="2">
        <f t="shared" si="97"/>
        <v>0</v>
      </c>
      <c r="E82" s="2">
        <f t="shared" si="98"/>
        <v>841950</v>
      </c>
      <c r="F82" s="2">
        <f t="shared" si="98"/>
        <v>105943262.81420979</v>
      </c>
      <c r="G82" s="17">
        <f t="shared" si="99"/>
        <v>0.99998574757530623</v>
      </c>
      <c r="H82" s="18">
        <f t="shared" si="95"/>
        <v>106243262.81420979</v>
      </c>
      <c r="I82" s="18">
        <f t="shared" si="100"/>
        <v>6000</v>
      </c>
      <c r="J82" s="17">
        <f t="shared" si="186"/>
        <v>0.99896942895023011</v>
      </c>
      <c r="K82" s="20">
        <f t="shared" si="101"/>
        <v>197.91709047204151</v>
      </c>
      <c r="M82" s="2">
        <v>25000</v>
      </c>
      <c r="N82" s="2">
        <v>0</v>
      </c>
      <c r="O82" s="2">
        <v>0</v>
      </c>
      <c r="P82" s="2">
        <f t="shared" si="102"/>
        <v>70549</v>
      </c>
      <c r="Q82" s="2">
        <f t="shared" si="103"/>
        <v>8891823.3047936652</v>
      </c>
      <c r="R82" s="17">
        <f t="shared" si="104"/>
        <v>0.99998582565556338</v>
      </c>
      <c r="S82" s="18">
        <f t="shared" si="105"/>
        <v>8916823.3047936652</v>
      </c>
      <c r="T82" s="18">
        <f t="shared" si="106"/>
        <v>500</v>
      </c>
      <c r="U82" s="17">
        <f t="shared" si="107"/>
        <v>0.9989721378823595</v>
      </c>
      <c r="V82" s="20">
        <f t="shared" si="108"/>
        <v>197.59695218394626</v>
      </c>
      <c r="X82" s="2">
        <v>25000</v>
      </c>
      <c r="Y82" s="2">
        <v>0</v>
      </c>
      <c r="Z82" s="2">
        <v>0</v>
      </c>
      <c r="AA82" s="2">
        <f t="shared" si="109"/>
        <v>70556</v>
      </c>
      <c r="AB82" s="2">
        <f t="shared" si="110"/>
        <v>8893581.2001440227</v>
      </c>
      <c r="AC82" s="17">
        <f t="shared" si="111"/>
        <v>0.99998582706180816</v>
      </c>
      <c r="AD82" s="18">
        <f t="shared" si="112"/>
        <v>8918581.2001440227</v>
      </c>
      <c r="AE82" s="18">
        <f t="shared" si="113"/>
        <v>500</v>
      </c>
      <c r="AF82" s="17">
        <f t="shared" si="114"/>
        <v>0.99897568542583237</v>
      </c>
      <c r="AG82" s="20">
        <f t="shared" si="115"/>
        <v>197.57830829485587</v>
      </c>
      <c r="AI82" s="2">
        <v>25000</v>
      </c>
      <c r="AJ82" s="2">
        <v>0</v>
      </c>
      <c r="AK82" s="2">
        <v>0</v>
      </c>
      <c r="AL82" s="2">
        <f t="shared" si="116"/>
        <v>70556</v>
      </c>
      <c r="AM82" s="2">
        <f t="shared" si="117"/>
        <v>8893581.2001440227</v>
      </c>
      <c r="AN82" s="17">
        <f t="shared" si="118"/>
        <v>0.99998582706180816</v>
      </c>
      <c r="AO82" s="18">
        <f t="shared" si="119"/>
        <v>8918581.2001440227</v>
      </c>
      <c r="AP82" s="18">
        <f t="shared" si="120"/>
        <v>500</v>
      </c>
      <c r="AQ82" s="17">
        <f t="shared" si="121"/>
        <v>0.99897568542583237</v>
      </c>
      <c r="AR82" s="20">
        <f t="shared" si="122"/>
        <v>197.57830829485587</v>
      </c>
      <c r="AT82" s="2">
        <v>25000</v>
      </c>
      <c r="AU82" s="2">
        <v>0</v>
      </c>
      <c r="AV82" s="2">
        <v>0</v>
      </c>
      <c r="AW82" s="2">
        <f t="shared" si="123"/>
        <v>70335</v>
      </c>
      <c r="AX82" s="2">
        <f t="shared" si="124"/>
        <v>8857453.540548468</v>
      </c>
      <c r="AY82" s="17">
        <f t="shared" si="125"/>
        <v>0.99998578252957238</v>
      </c>
      <c r="AZ82" s="18">
        <f t="shared" si="126"/>
        <v>8882453.540548468</v>
      </c>
      <c r="BA82" s="18">
        <f t="shared" si="127"/>
        <v>500</v>
      </c>
      <c r="BB82" s="17">
        <f t="shared" si="128"/>
        <v>0.99896661837582645</v>
      </c>
      <c r="BC82" s="20">
        <f t="shared" si="129"/>
        <v>197.75874917141292</v>
      </c>
      <c r="BE82" s="2">
        <v>25000</v>
      </c>
      <c r="BF82" s="2">
        <v>0</v>
      </c>
      <c r="BG82" s="2">
        <v>0</v>
      </c>
      <c r="BH82" s="2">
        <f t="shared" si="130"/>
        <v>70318</v>
      </c>
      <c r="BI82" s="2">
        <f t="shared" si="131"/>
        <v>8859420.1901045721</v>
      </c>
      <c r="BJ82" s="17">
        <f t="shared" si="132"/>
        <v>0.9999857790924217</v>
      </c>
      <c r="BK82" s="18">
        <f t="shared" si="133"/>
        <v>8884420.1901045721</v>
      </c>
      <c r="BL82" s="18">
        <f t="shared" si="134"/>
        <v>500</v>
      </c>
      <c r="BM82" s="17">
        <f t="shared" si="135"/>
        <v>0.99896882936314146</v>
      </c>
      <c r="BN82" s="20">
        <f t="shared" si="136"/>
        <v>197.66762379785618</v>
      </c>
      <c r="BP82" s="2">
        <v>25000</v>
      </c>
      <c r="BQ82" s="2">
        <v>0</v>
      </c>
      <c r="BR82" s="2">
        <v>0</v>
      </c>
      <c r="BS82" s="2">
        <f t="shared" si="137"/>
        <v>70104</v>
      </c>
      <c r="BT82" s="2">
        <f t="shared" si="138"/>
        <v>8837091.2767777387</v>
      </c>
      <c r="BU82" s="17">
        <f t="shared" si="139"/>
        <v>0.99998573568219096</v>
      </c>
      <c r="BV82" s="18">
        <f t="shared" si="140"/>
        <v>8862091.2767777387</v>
      </c>
      <c r="BW82" s="18">
        <f t="shared" si="141"/>
        <v>500</v>
      </c>
      <c r="BX82" s="17">
        <f t="shared" si="142"/>
        <v>0.99897390100788452</v>
      </c>
      <c r="BY82" s="20">
        <f t="shared" si="143"/>
        <v>197.56359741428267</v>
      </c>
      <c r="CA82" s="2">
        <v>25000</v>
      </c>
      <c r="CB82" s="2">
        <v>0</v>
      </c>
      <c r="CC82" s="2">
        <v>0</v>
      </c>
      <c r="CD82" s="2">
        <f t="shared" si="144"/>
        <v>70435</v>
      </c>
      <c r="CE82" s="2">
        <f t="shared" si="145"/>
        <v>8801479.6795279793</v>
      </c>
      <c r="CF82" s="17">
        <f t="shared" si="146"/>
        <v>0.99998580271452098</v>
      </c>
      <c r="CG82" s="18">
        <f t="shared" si="147"/>
        <v>8826479.6795279793</v>
      </c>
      <c r="CH82" s="18">
        <f t="shared" si="148"/>
        <v>500</v>
      </c>
      <c r="CI82" s="17">
        <f t="shared" si="149"/>
        <v>0.99899491130276186</v>
      </c>
      <c r="CJ82" s="20">
        <f t="shared" si="150"/>
        <v>199.30144329150122</v>
      </c>
      <c r="CL82" s="2">
        <v>25000</v>
      </c>
      <c r="CM82" s="2">
        <v>0</v>
      </c>
      <c r="CN82" s="2">
        <v>0</v>
      </c>
      <c r="CO82" s="2">
        <f t="shared" si="151"/>
        <v>70304</v>
      </c>
      <c r="CP82" s="2">
        <f t="shared" si="152"/>
        <v>8802878.2599900682</v>
      </c>
      <c r="CQ82" s="17">
        <f t="shared" si="153"/>
        <v>0.99998577626057894</v>
      </c>
      <c r="CR82" s="18">
        <f t="shared" si="154"/>
        <v>8827878.2599900682</v>
      </c>
      <c r="CS82" s="18">
        <f t="shared" si="155"/>
        <v>500</v>
      </c>
      <c r="CT82" s="17">
        <f t="shared" si="156"/>
        <v>0.9989634830120756</v>
      </c>
      <c r="CU82" s="20">
        <f t="shared" si="157"/>
        <v>198.89300012062861</v>
      </c>
      <c r="CW82" s="2">
        <v>25000</v>
      </c>
      <c r="CX82" s="2">
        <v>0</v>
      </c>
      <c r="CY82" s="2">
        <v>0</v>
      </c>
      <c r="CZ82" s="2">
        <f t="shared" si="158"/>
        <v>69795</v>
      </c>
      <c r="DA82" s="2">
        <f t="shared" si="159"/>
        <v>8799751.4587087259</v>
      </c>
      <c r="DB82" s="17">
        <f t="shared" si="160"/>
        <v>0.99998567253137716</v>
      </c>
      <c r="DC82" s="18">
        <f t="shared" si="161"/>
        <v>8824751.4587087259</v>
      </c>
      <c r="DD82" s="18">
        <f t="shared" si="162"/>
        <v>500</v>
      </c>
      <c r="DE82" s="17">
        <f t="shared" si="163"/>
        <v>0.99896834043861071</v>
      </c>
      <c r="DF82" s="20">
        <f t="shared" si="164"/>
        <v>197.52396035031103</v>
      </c>
      <c r="DH82" s="2">
        <v>25000</v>
      </c>
      <c r="DI82" s="2">
        <v>0</v>
      </c>
      <c r="DJ82" s="2">
        <v>0</v>
      </c>
      <c r="DK82" s="2">
        <f t="shared" si="165"/>
        <v>69795</v>
      </c>
      <c r="DL82" s="2">
        <f t="shared" si="166"/>
        <v>8787391.1972019486</v>
      </c>
      <c r="DM82" s="17">
        <f t="shared" si="167"/>
        <v>0.99998567253137716</v>
      </c>
      <c r="DN82" s="18">
        <f t="shared" si="168"/>
        <v>8812391.1972019486</v>
      </c>
      <c r="DO82" s="18">
        <f t="shared" si="169"/>
        <v>500</v>
      </c>
      <c r="DP82" s="17">
        <f t="shared" si="170"/>
        <v>0.99896618586112385</v>
      </c>
      <c r="DQ82" s="20">
        <f t="shared" si="171"/>
        <v>197.80058087554389</v>
      </c>
      <c r="DS82" s="2">
        <v>25000</v>
      </c>
      <c r="DT82" s="2">
        <v>0</v>
      </c>
      <c r="DU82" s="2">
        <v>0</v>
      </c>
      <c r="DV82" s="2">
        <f t="shared" si="172"/>
        <v>69793</v>
      </c>
      <c r="DW82" s="2">
        <f t="shared" si="173"/>
        <v>8774197.4608659912</v>
      </c>
      <c r="DX82" s="17">
        <f t="shared" si="174"/>
        <v>0.99998567212081269</v>
      </c>
      <c r="DY82" s="18">
        <f t="shared" si="175"/>
        <v>8799197.4608659912</v>
      </c>
      <c r="DZ82" s="18">
        <f t="shared" si="176"/>
        <v>500</v>
      </c>
      <c r="EA82" s="17">
        <f t="shared" si="177"/>
        <v>0.99895264576485387</v>
      </c>
      <c r="EB82" s="20">
        <f t="shared" si="178"/>
        <v>198.08880658887523</v>
      </c>
      <c r="ED82" s="2">
        <v>25000</v>
      </c>
      <c r="EE82" s="2">
        <v>0</v>
      </c>
      <c r="EF82" s="2">
        <v>0</v>
      </c>
      <c r="EG82" s="2">
        <f t="shared" si="179"/>
        <v>69410</v>
      </c>
      <c r="EH82" s="2">
        <f t="shared" si="180"/>
        <v>8744614.0454025809</v>
      </c>
      <c r="EI82" s="17">
        <f t="shared" si="181"/>
        <v>0.99998559306161849</v>
      </c>
      <c r="EJ82" s="18">
        <f t="shared" si="182"/>
        <v>8769614.0454025809</v>
      </c>
      <c r="EK82" s="18">
        <f t="shared" si="183"/>
        <v>500</v>
      </c>
      <c r="EL82" s="17">
        <f t="shared" si="184"/>
        <v>0.99895441724193568</v>
      </c>
      <c r="EM82" s="20">
        <f t="shared" si="185"/>
        <v>197.66669518235602</v>
      </c>
    </row>
    <row r="83" spans="1:143">
      <c r="A83" s="36">
        <v>76</v>
      </c>
      <c r="B83" s="16">
        <f t="shared" si="96"/>
        <v>25500</v>
      </c>
      <c r="C83" s="2">
        <f t="shared" si="97"/>
        <v>0</v>
      </c>
      <c r="D83" s="2">
        <f t="shared" si="97"/>
        <v>0</v>
      </c>
      <c r="E83" s="2">
        <f t="shared" si="98"/>
        <v>841950</v>
      </c>
      <c r="F83" s="2">
        <f t="shared" si="98"/>
        <v>105943262.81420979</v>
      </c>
      <c r="G83" s="17">
        <f t="shared" si="99"/>
        <v>0.99998574757530623</v>
      </c>
      <c r="H83" s="18">
        <f t="shared" si="95"/>
        <v>106249262.81420979</v>
      </c>
      <c r="I83" s="18">
        <f t="shared" si="100"/>
        <v>6000</v>
      </c>
      <c r="J83" s="17">
        <f t="shared" si="186"/>
        <v>0.99902584491878132</v>
      </c>
      <c r="K83" s="20">
        <f t="shared" si="101"/>
        <v>201.87543228148235</v>
      </c>
      <c r="M83" s="2">
        <v>25500</v>
      </c>
      <c r="N83" s="2">
        <v>0</v>
      </c>
      <c r="O83" s="2">
        <v>0</v>
      </c>
      <c r="P83" s="2">
        <f t="shared" si="102"/>
        <v>70549</v>
      </c>
      <c r="Q83" s="2">
        <f t="shared" si="103"/>
        <v>8891823.3047936652</v>
      </c>
      <c r="R83" s="17">
        <f t="shared" si="104"/>
        <v>0.99998582565556338</v>
      </c>
      <c r="S83" s="18">
        <f t="shared" si="105"/>
        <v>8917323.3047936652</v>
      </c>
      <c r="T83" s="18">
        <f t="shared" si="106"/>
        <v>500</v>
      </c>
      <c r="U83" s="17">
        <f t="shared" si="107"/>
        <v>0.99902815402755696</v>
      </c>
      <c r="V83" s="20">
        <f t="shared" si="108"/>
        <v>201.54889122762518</v>
      </c>
      <c r="X83" s="2">
        <v>25500</v>
      </c>
      <c r="Y83" s="2">
        <v>0</v>
      </c>
      <c r="Z83" s="2">
        <v>0</v>
      </c>
      <c r="AA83" s="2">
        <f t="shared" si="109"/>
        <v>70556</v>
      </c>
      <c r="AB83" s="2">
        <f t="shared" si="110"/>
        <v>8893581.2001440227</v>
      </c>
      <c r="AC83" s="17">
        <f t="shared" si="111"/>
        <v>0.99998582706180816</v>
      </c>
      <c r="AD83" s="18">
        <f t="shared" si="112"/>
        <v>8919081.2001440227</v>
      </c>
      <c r="AE83" s="18">
        <f t="shared" si="113"/>
        <v>500</v>
      </c>
      <c r="AF83" s="17">
        <f t="shared" si="114"/>
        <v>0.99903169072886244</v>
      </c>
      <c r="AG83" s="20">
        <f t="shared" si="115"/>
        <v>201.52987446075298</v>
      </c>
      <c r="AI83" s="2">
        <v>25500</v>
      </c>
      <c r="AJ83" s="2">
        <v>0</v>
      </c>
      <c r="AK83" s="2">
        <v>0</v>
      </c>
      <c r="AL83" s="2">
        <f t="shared" si="116"/>
        <v>70556</v>
      </c>
      <c r="AM83" s="2">
        <f t="shared" si="117"/>
        <v>8893581.2001440227</v>
      </c>
      <c r="AN83" s="17">
        <f t="shared" si="118"/>
        <v>0.99998582706180816</v>
      </c>
      <c r="AO83" s="18">
        <f t="shared" si="119"/>
        <v>8919081.2001440227</v>
      </c>
      <c r="AP83" s="18">
        <f t="shared" si="120"/>
        <v>500</v>
      </c>
      <c r="AQ83" s="17">
        <f t="shared" si="121"/>
        <v>0.99903169072886244</v>
      </c>
      <c r="AR83" s="20">
        <f t="shared" si="122"/>
        <v>201.52987446075298</v>
      </c>
      <c r="AT83" s="2">
        <v>25500</v>
      </c>
      <c r="AU83" s="2">
        <v>0</v>
      </c>
      <c r="AV83" s="2">
        <v>0</v>
      </c>
      <c r="AW83" s="2">
        <f t="shared" si="123"/>
        <v>70335</v>
      </c>
      <c r="AX83" s="2">
        <f t="shared" si="124"/>
        <v>8857453.540548468</v>
      </c>
      <c r="AY83" s="17">
        <f t="shared" si="125"/>
        <v>0.99998578252957238</v>
      </c>
      <c r="AZ83" s="18">
        <f t="shared" si="126"/>
        <v>8882953.540548468</v>
      </c>
      <c r="BA83" s="18">
        <f t="shared" si="127"/>
        <v>500</v>
      </c>
      <c r="BB83" s="17">
        <f t="shared" si="128"/>
        <v>0.99902285095918952</v>
      </c>
      <c r="BC83" s="20">
        <f t="shared" si="129"/>
        <v>201.71392415484118</v>
      </c>
      <c r="BE83" s="2">
        <v>25500</v>
      </c>
      <c r="BF83" s="2">
        <v>0</v>
      </c>
      <c r="BG83" s="2">
        <v>0</v>
      </c>
      <c r="BH83" s="2">
        <f t="shared" si="130"/>
        <v>70318</v>
      </c>
      <c r="BI83" s="2">
        <f t="shared" si="131"/>
        <v>8859420.1901045721</v>
      </c>
      <c r="BJ83" s="17">
        <f t="shared" si="132"/>
        <v>0.9999857790924217</v>
      </c>
      <c r="BK83" s="18">
        <f t="shared" si="133"/>
        <v>8884920.1901045721</v>
      </c>
      <c r="BL83" s="18">
        <f t="shared" si="134"/>
        <v>500</v>
      </c>
      <c r="BM83" s="17">
        <f t="shared" si="135"/>
        <v>0.9990250496233265</v>
      </c>
      <c r="BN83" s="20">
        <f t="shared" si="136"/>
        <v>201.62097627381331</v>
      </c>
      <c r="BP83" s="2">
        <v>25500</v>
      </c>
      <c r="BQ83" s="2">
        <v>0</v>
      </c>
      <c r="BR83" s="2">
        <v>0</v>
      </c>
      <c r="BS83" s="2">
        <f t="shared" si="137"/>
        <v>70104</v>
      </c>
      <c r="BT83" s="2">
        <f t="shared" si="138"/>
        <v>8837091.2767777387</v>
      </c>
      <c r="BU83" s="17">
        <f t="shared" si="139"/>
        <v>0.99998573568219096</v>
      </c>
      <c r="BV83" s="18">
        <f t="shared" si="140"/>
        <v>8862591.2767777387</v>
      </c>
      <c r="BW83" s="18">
        <f t="shared" si="141"/>
        <v>500</v>
      </c>
      <c r="BX83" s="17">
        <f t="shared" si="142"/>
        <v>0.99903026320670463</v>
      </c>
      <c r="BY83" s="20">
        <f t="shared" si="143"/>
        <v>201.51486936256833</v>
      </c>
      <c r="CA83" s="2">
        <v>25500</v>
      </c>
      <c r="CB83" s="2">
        <v>0</v>
      </c>
      <c r="CC83" s="2">
        <v>0</v>
      </c>
      <c r="CD83" s="2">
        <f t="shared" si="144"/>
        <v>70435</v>
      </c>
      <c r="CE83" s="2">
        <f t="shared" si="145"/>
        <v>8801479.6795279793</v>
      </c>
      <c r="CF83" s="17">
        <f t="shared" si="146"/>
        <v>0.99998580271452098</v>
      </c>
      <c r="CG83" s="18">
        <f t="shared" si="147"/>
        <v>8826979.6795279793</v>
      </c>
      <c r="CH83" s="18">
        <f t="shared" si="148"/>
        <v>500</v>
      </c>
      <c r="CI83" s="17">
        <f t="shared" si="149"/>
        <v>0.9990515020924976</v>
      </c>
      <c r="CJ83" s="20">
        <f t="shared" si="150"/>
        <v>203.28747215733122</v>
      </c>
      <c r="CL83" s="2">
        <v>25500</v>
      </c>
      <c r="CM83" s="2">
        <v>0</v>
      </c>
      <c r="CN83" s="2">
        <v>0</v>
      </c>
      <c r="CO83" s="2">
        <f t="shared" si="151"/>
        <v>70304</v>
      </c>
      <c r="CP83" s="2">
        <f t="shared" si="152"/>
        <v>8802878.2599900682</v>
      </c>
      <c r="CQ83" s="17">
        <f t="shared" si="153"/>
        <v>0.99998577626057894</v>
      </c>
      <c r="CR83" s="18">
        <f t="shared" si="154"/>
        <v>8828378.2599900682</v>
      </c>
      <c r="CS83" s="18">
        <f t="shared" si="155"/>
        <v>500</v>
      </c>
      <c r="CT83" s="17">
        <f t="shared" si="156"/>
        <v>0.9990200630562035</v>
      </c>
      <c r="CU83" s="20">
        <f t="shared" si="157"/>
        <v>202.87086012304118</v>
      </c>
      <c r="CW83" s="2">
        <v>25500</v>
      </c>
      <c r="CX83" s="2">
        <v>0</v>
      </c>
      <c r="CY83" s="2">
        <v>0</v>
      </c>
      <c r="CZ83" s="2">
        <f t="shared" si="158"/>
        <v>69795</v>
      </c>
      <c r="DA83" s="2">
        <f t="shared" si="159"/>
        <v>8799751.4587087259</v>
      </c>
      <c r="DB83" s="17">
        <f t="shared" si="160"/>
        <v>0.99998567253137716</v>
      </c>
      <c r="DC83" s="18">
        <f t="shared" si="161"/>
        <v>8825251.4587087259</v>
      </c>
      <c r="DD83" s="18">
        <f t="shared" si="162"/>
        <v>500</v>
      </c>
      <c r="DE83" s="17">
        <f t="shared" si="163"/>
        <v>0.99902494080549431</v>
      </c>
      <c r="DF83" s="20">
        <f t="shared" si="164"/>
        <v>201.47443955731725</v>
      </c>
      <c r="DH83" s="2">
        <v>25500</v>
      </c>
      <c r="DI83" s="2">
        <v>0</v>
      </c>
      <c r="DJ83" s="2">
        <v>0</v>
      </c>
      <c r="DK83" s="2">
        <f t="shared" si="165"/>
        <v>69795</v>
      </c>
      <c r="DL83" s="2">
        <f t="shared" si="166"/>
        <v>8787391.1972019486</v>
      </c>
      <c r="DM83" s="17">
        <f t="shared" si="167"/>
        <v>0.99998567253137716</v>
      </c>
      <c r="DN83" s="18">
        <f t="shared" si="168"/>
        <v>8812891.1972019486</v>
      </c>
      <c r="DO83" s="18">
        <f t="shared" si="169"/>
        <v>500</v>
      </c>
      <c r="DP83" s="17">
        <f t="shared" si="170"/>
        <v>0.99902286549344532</v>
      </c>
      <c r="DQ83" s="20">
        <f t="shared" si="171"/>
        <v>201.75659249305477</v>
      </c>
      <c r="DS83" s="2">
        <v>25500</v>
      </c>
      <c r="DT83" s="2">
        <v>0</v>
      </c>
      <c r="DU83" s="2">
        <v>0</v>
      </c>
      <c r="DV83" s="2">
        <f t="shared" si="172"/>
        <v>69793</v>
      </c>
      <c r="DW83" s="2">
        <f t="shared" si="173"/>
        <v>8774197.4608659912</v>
      </c>
      <c r="DX83" s="17">
        <f t="shared" si="174"/>
        <v>0.99998567212081269</v>
      </c>
      <c r="DY83" s="18">
        <f t="shared" si="175"/>
        <v>8799697.4608659912</v>
      </c>
      <c r="DZ83" s="18">
        <f t="shared" si="176"/>
        <v>500</v>
      </c>
      <c r="EA83" s="17">
        <f t="shared" si="177"/>
        <v>0.99900940961463713</v>
      </c>
      <c r="EB83" s="20">
        <f t="shared" si="178"/>
        <v>202.05058272065273</v>
      </c>
      <c r="ED83" s="2">
        <v>25500</v>
      </c>
      <c r="EE83" s="2">
        <v>0</v>
      </c>
      <c r="EF83" s="2">
        <v>0</v>
      </c>
      <c r="EG83" s="2">
        <f t="shared" si="179"/>
        <v>69410</v>
      </c>
      <c r="EH83" s="2">
        <f t="shared" si="180"/>
        <v>8744614.0454025809</v>
      </c>
      <c r="EI83" s="17">
        <f t="shared" si="181"/>
        <v>0.99998559306161849</v>
      </c>
      <c r="EJ83" s="18">
        <f t="shared" si="182"/>
        <v>8770114.0454025809</v>
      </c>
      <c r="EK83" s="18">
        <f t="shared" si="183"/>
        <v>500</v>
      </c>
      <c r="EL83" s="17">
        <f t="shared" si="184"/>
        <v>0.99901137267988716</v>
      </c>
      <c r="EM83" s="20">
        <f t="shared" si="185"/>
        <v>201.62002908600314</v>
      </c>
    </row>
    <row r="84" spans="1:143">
      <c r="A84" s="36">
        <v>77</v>
      </c>
      <c r="B84" s="16">
        <f t="shared" si="96"/>
        <v>26000</v>
      </c>
      <c r="C84" s="2">
        <f t="shared" si="97"/>
        <v>0</v>
      </c>
      <c r="D84" s="2">
        <f t="shared" si="97"/>
        <v>0</v>
      </c>
      <c r="E84" s="2">
        <f t="shared" si="98"/>
        <v>841950</v>
      </c>
      <c r="F84" s="2">
        <f t="shared" si="98"/>
        <v>105943262.81420979</v>
      </c>
      <c r="G84" s="17">
        <f t="shared" si="99"/>
        <v>0.99998574757530623</v>
      </c>
      <c r="H84" s="18">
        <f t="shared" si="95"/>
        <v>106255262.81420979</v>
      </c>
      <c r="I84" s="18">
        <f t="shared" si="100"/>
        <v>6000</v>
      </c>
      <c r="J84" s="17">
        <f t="shared" si="186"/>
        <v>0.99908226088733254</v>
      </c>
      <c r="K84" s="20">
        <f t="shared" si="101"/>
        <v>205.83377409092316</v>
      </c>
      <c r="M84" s="2">
        <v>26000</v>
      </c>
      <c r="N84" s="2">
        <v>0</v>
      </c>
      <c r="O84" s="2">
        <v>0</v>
      </c>
      <c r="P84" s="2">
        <f t="shared" si="102"/>
        <v>70549</v>
      </c>
      <c r="Q84" s="2">
        <f t="shared" si="103"/>
        <v>8891823.3047936652</v>
      </c>
      <c r="R84" s="17">
        <f t="shared" si="104"/>
        <v>0.99998582565556338</v>
      </c>
      <c r="S84" s="18">
        <f t="shared" si="105"/>
        <v>8917823.3047936652</v>
      </c>
      <c r="T84" s="18">
        <f t="shared" si="106"/>
        <v>500</v>
      </c>
      <c r="U84" s="17">
        <f t="shared" si="107"/>
        <v>0.99908417017275442</v>
      </c>
      <c r="V84" s="20">
        <f t="shared" si="108"/>
        <v>205.50083027130412</v>
      </c>
      <c r="X84" s="2">
        <v>26000</v>
      </c>
      <c r="Y84" s="2">
        <v>0</v>
      </c>
      <c r="Z84" s="2">
        <v>0</v>
      </c>
      <c r="AA84" s="2">
        <f t="shared" si="109"/>
        <v>70556</v>
      </c>
      <c r="AB84" s="2">
        <f t="shared" si="110"/>
        <v>8893581.2001440227</v>
      </c>
      <c r="AC84" s="17">
        <f t="shared" si="111"/>
        <v>0.99998582706180816</v>
      </c>
      <c r="AD84" s="18">
        <f t="shared" si="112"/>
        <v>8919581.2001440227</v>
      </c>
      <c r="AE84" s="18">
        <f t="shared" si="113"/>
        <v>500</v>
      </c>
      <c r="AF84" s="17">
        <f t="shared" si="114"/>
        <v>0.99908769603189262</v>
      </c>
      <c r="AG84" s="20">
        <f t="shared" si="115"/>
        <v>205.48144062665011</v>
      </c>
      <c r="AI84" s="2">
        <v>26000</v>
      </c>
      <c r="AJ84" s="2">
        <v>0</v>
      </c>
      <c r="AK84" s="2">
        <v>0</v>
      </c>
      <c r="AL84" s="2">
        <f t="shared" si="116"/>
        <v>70556</v>
      </c>
      <c r="AM84" s="2">
        <f t="shared" si="117"/>
        <v>8893581.2001440227</v>
      </c>
      <c r="AN84" s="17">
        <f t="shared" si="118"/>
        <v>0.99998582706180816</v>
      </c>
      <c r="AO84" s="18">
        <f t="shared" si="119"/>
        <v>8919581.2001440227</v>
      </c>
      <c r="AP84" s="18">
        <f t="shared" si="120"/>
        <v>500</v>
      </c>
      <c r="AQ84" s="17">
        <f t="shared" si="121"/>
        <v>0.99908769603189262</v>
      </c>
      <c r="AR84" s="20">
        <f t="shared" si="122"/>
        <v>205.48144062665011</v>
      </c>
      <c r="AT84" s="2">
        <v>26000</v>
      </c>
      <c r="AU84" s="2">
        <v>0</v>
      </c>
      <c r="AV84" s="2">
        <v>0</v>
      </c>
      <c r="AW84" s="2">
        <f t="shared" si="123"/>
        <v>70335</v>
      </c>
      <c r="AX84" s="2">
        <f t="shared" si="124"/>
        <v>8857453.540548468</v>
      </c>
      <c r="AY84" s="17">
        <f t="shared" si="125"/>
        <v>0.99998578252957238</v>
      </c>
      <c r="AZ84" s="18">
        <f t="shared" si="126"/>
        <v>8883453.540548468</v>
      </c>
      <c r="BA84" s="18">
        <f t="shared" si="127"/>
        <v>500</v>
      </c>
      <c r="BB84" s="17">
        <f t="shared" si="128"/>
        <v>0.99907908354255259</v>
      </c>
      <c r="BC84" s="20">
        <f t="shared" si="129"/>
        <v>205.66909913826944</v>
      </c>
      <c r="BE84" s="2">
        <v>26000</v>
      </c>
      <c r="BF84" s="2">
        <v>0</v>
      </c>
      <c r="BG84" s="2">
        <v>0</v>
      </c>
      <c r="BH84" s="2">
        <f t="shared" si="130"/>
        <v>70318</v>
      </c>
      <c r="BI84" s="2">
        <f t="shared" si="131"/>
        <v>8859420.1901045721</v>
      </c>
      <c r="BJ84" s="17">
        <f t="shared" si="132"/>
        <v>0.9999857790924217</v>
      </c>
      <c r="BK84" s="18">
        <f t="shared" si="133"/>
        <v>8885420.1901045721</v>
      </c>
      <c r="BL84" s="18">
        <f t="shared" si="134"/>
        <v>500</v>
      </c>
      <c r="BM84" s="17">
        <f t="shared" si="135"/>
        <v>0.99908126988351165</v>
      </c>
      <c r="BN84" s="20">
        <f t="shared" si="136"/>
        <v>205.57432874977044</v>
      </c>
      <c r="BP84" s="2">
        <v>26000</v>
      </c>
      <c r="BQ84" s="2">
        <v>0</v>
      </c>
      <c r="BR84" s="2">
        <v>0</v>
      </c>
      <c r="BS84" s="2">
        <f t="shared" si="137"/>
        <v>70104</v>
      </c>
      <c r="BT84" s="2">
        <f t="shared" si="138"/>
        <v>8837091.2767777387</v>
      </c>
      <c r="BU84" s="17">
        <f t="shared" si="139"/>
        <v>0.99998573568219096</v>
      </c>
      <c r="BV84" s="18">
        <f t="shared" si="140"/>
        <v>8863091.2767777387</v>
      </c>
      <c r="BW84" s="18">
        <f t="shared" si="141"/>
        <v>500</v>
      </c>
      <c r="BX84" s="17">
        <f t="shared" si="142"/>
        <v>0.99908662540552473</v>
      </c>
      <c r="BY84" s="20">
        <f t="shared" si="143"/>
        <v>205.466141310854</v>
      </c>
      <c r="CA84" s="2">
        <v>26000</v>
      </c>
      <c r="CB84" s="2">
        <v>0</v>
      </c>
      <c r="CC84" s="2">
        <v>0</v>
      </c>
      <c r="CD84" s="2">
        <f t="shared" si="144"/>
        <v>70435</v>
      </c>
      <c r="CE84" s="2">
        <f t="shared" si="145"/>
        <v>8801479.6795279793</v>
      </c>
      <c r="CF84" s="17">
        <f t="shared" si="146"/>
        <v>0.99998580271452098</v>
      </c>
      <c r="CG84" s="18">
        <f t="shared" si="147"/>
        <v>8827479.6795279793</v>
      </c>
      <c r="CH84" s="18">
        <f t="shared" si="148"/>
        <v>500</v>
      </c>
      <c r="CI84" s="17">
        <f t="shared" si="149"/>
        <v>0.99910809288223346</v>
      </c>
      <c r="CJ84" s="20">
        <f t="shared" si="150"/>
        <v>207.27350102316126</v>
      </c>
      <c r="CL84" s="2">
        <v>26000</v>
      </c>
      <c r="CM84" s="2">
        <v>0</v>
      </c>
      <c r="CN84" s="2">
        <v>0</v>
      </c>
      <c r="CO84" s="2">
        <f t="shared" si="151"/>
        <v>70304</v>
      </c>
      <c r="CP84" s="2">
        <f t="shared" si="152"/>
        <v>8802878.2599900682</v>
      </c>
      <c r="CQ84" s="17">
        <f t="shared" si="153"/>
        <v>0.99998577626057894</v>
      </c>
      <c r="CR84" s="18">
        <f t="shared" si="154"/>
        <v>8828878.2599900682</v>
      </c>
      <c r="CS84" s="18">
        <f t="shared" si="155"/>
        <v>500</v>
      </c>
      <c r="CT84" s="17">
        <f t="shared" si="156"/>
        <v>0.9990766431003314</v>
      </c>
      <c r="CU84" s="20">
        <f t="shared" si="157"/>
        <v>206.84872012545375</v>
      </c>
      <c r="CW84" s="2">
        <v>26000</v>
      </c>
      <c r="CX84" s="2">
        <v>0</v>
      </c>
      <c r="CY84" s="2">
        <v>0</v>
      </c>
      <c r="CZ84" s="2">
        <f t="shared" si="158"/>
        <v>69795</v>
      </c>
      <c r="DA84" s="2">
        <f t="shared" si="159"/>
        <v>8799751.4587087259</v>
      </c>
      <c r="DB84" s="17">
        <f t="shared" si="160"/>
        <v>0.99998567253137716</v>
      </c>
      <c r="DC84" s="18">
        <f t="shared" si="161"/>
        <v>8825751.4587087259</v>
      </c>
      <c r="DD84" s="18">
        <f t="shared" si="162"/>
        <v>500</v>
      </c>
      <c r="DE84" s="17">
        <f t="shared" si="163"/>
        <v>0.99908154117237791</v>
      </c>
      <c r="DF84" s="20">
        <f t="shared" si="164"/>
        <v>205.42491876432348</v>
      </c>
      <c r="DH84" s="2">
        <v>26000</v>
      </c>
      <c r="DI84" s="2">
        <v>0</v>
      </c>
      <c r="DJ84" s="2">
        <v>0</v>
      </c>
      <c r="DK84" s="2">
        <f t="shared" si="165"/>
        <v>69795</v>
      </c>
      <c r="DL84" s="2">
        <f t="shared" si="166"/>
        <v>8787391.1972019486</v>
      </c>
      <c r="DM84" s="17">
        <f t="shared" si="167"/>
        <v>0.99998567253137716</v>
      </c>
      <c r="DN84" s="18">
        <f t="shared" si="168"/>
        <v>8813391.1972019486</v>
      </c>
      <c r="DO84" s="18">
        <f t="shared" si="169"/>
        <v>500</v>
      </c>
      <c r="DP84" s="17">
        <f t="shared" si="170"/>
        <v>0.9990795451257668</v>
      </c>
      <c r="DQ84" s="20">
        <f t="shared" si="171"/>
        <v>205.71260411056565</v>
      </c>
      <c r="DS84" s="2">
        <v>26000</v>
      </c>
      <c r="DT84" s="2">
        <v>0</v>
      </c>
      <c r="DU84" s="2">
        <v>0</v>
      </c>
      <c r="DV84" s="2">
        <f t="shared" si="172"/>
        <v>69793</v>
      </c>
      <c r="DW84" s="2">
        <f t="shared" si="173"/>
        <v>8774197.4608659912</v>
      </c>
      <c r="DX84" s="17">
        <f t="shared" si="174"/>
        <v>0.99998567212081269</v>
      </c>
      <c r="DY84" s="18">
        <f t="shared" si="175"/>
        <v>8800197.4608659912</v>
      </c>
      <c r="DZ84" s="18">
        <f t="shared" si="176"/>
        <v>500</v>
      </c>
      <c r="EA84" s="17">
        <f t="shared" si="177"/>
        <v>0.9990661734644205</v>
      </c>
      <c r="EB84" s="20">
        <f t="shared" si="178"/>
        <v>206.01235885243022</v>
      </c>
      <c r="ED84" s="2">
        <v>26000</v>
      </c>
      <c r="EE84" s="2">
        <v>0</v>
      </c>
      <c r="EF84" s="2">
        <v>0</v>
      </c>
      <c r="EG84" s="2">
        <f t="shared" si="179"/>
        <v>69410</v>
      </c>
      <c r="EH84" s="2">
        <f t="shared" si="180"/>
        <v>8744614.0454025809</v>
      </c>
      <c r="EI84" s="17">
        <f t="shared" si="181"/>
        <v>0.99998559306161849</v>
      </c>
      <c r="EJ84" s="18">
        <f t="shared" si="182"/>
        <v>8770614.0454025809</v>
      </c>
      <c r="EK84" s="18">
        <f t="shared" si="183"/>
        <v>500</v>
      </c>
      <c r="EL84" s="17">
        <f t="shared" si="184"/>
        <v>0.99906832811783863</v>
      </c>
      <c r="EM84" s="20">
        <f t="shared" si="185"/>
        <v>205.57336298965026</v>
      </c>
    </row>
    <row r="85" spans="1:143">
      <c r="A85" s="36">
        <v>78</v>
      </c>
      <c r="B85" s="16">
        <f t="shared" si="96"/>
        <v>26500</v>
      </c>
      <c r="C85" s="2">
        <f t="shared" si="97"/>
        <v>0</v>
      </c>
      <c r="D85" s="2">
        <f t="shared" si="97"/>
        <v>0</v>
      </c>
      <c r="E85" s="2">
        <f t="shared" si="98"/>
        <v>841950</v>
      </c>
      <c r="F85" s="2">
        <f t="shared" si="98"/>
        <v>105943262.81420979</v>
      </c>
      <c r="G85" s="17">
        <f t="shared" si="99"/>
        <v>0.99998574757530623</v>
      </c>
      <c r="H85" s="18">
        <f t="shared" si="95"/>
        <v>106261262.81420979</v>
      </c>
      <c r="I85" s="18">
        <f t="shared" si="100"/>
        <v>6000</v>
      </c>
      <c r="J85" s="17">
        <f t="shared" si="186"/>
        <v>0.99913867685588365</v>
      </c>
      <c r="K85" s="20">
        <f t="shared" si="101"/>
        <v>209.792115900364</v>
      </c>
      <c r="M85" s="2">
        <v>26500</v>
      </c>
      <c r="N85" s="2">
        <v>0</v>
      </c>
      <c r="O85" s="2">
        <v>0</v>
      </c>
      <c r="P85" s="2">
        <f t="shared" si="102"/>
        <v>70549</v>
      </c>
      <c r="Q85" s="2">
        <f t="shared" si="103"/>
        <v>8891823.3047936652</v>
      </c>
      <c r="R85" s="17">
        <f t="shared" si="104"/>
        <v>0.99998582565556338</v>
      </c>
      <c r="S85" s="18">
        <f t="shared" si="105"/>
        <v>8918323.3047936652</v>
      </c>
      <c r="T85" s="18">
        <f t="shared" si="106"/>
        <v>500</v>
      </c>
      <c r="U85" s="17">
        <f t="shared" si="107"/>
        <v>0.99914018631795176</v>
      </c>
      <c r="V85" s="20">
        <f t="shared" si="108"/>
        <v>209.45276931498304</v>
      </c>
      <c r="X85" s="2">
        <v>26500</v>
      </c>
      <c r="Y85" s="2">
        <v>0</v>
      </c>
      <c r="Z85" s="2">
        <v>0</v>
      </c>
      <c r="AA85" s="2">
        <f t="shared" si="109"/>
        <v>70556</v>
      </c>
      <c r="AB85" s="2">
        <f t="shared" si="110"/>
        <v>8893581.2001440227</v>
      </c>
      <c r="AC85" s="17">
        <f t="shared" si="111"/>
        <v>0.99998582706180816</v>
      </c>
      <c r="AD85" s="18">
        <f t="shared" si="112"/>
        <v>8920081.2001440227</v>
      </c>
      <c r="AE85" s="18">
        <f t="shared" si="113"/>
        <v>500</v>
      </c>
      <c r="AF85" s="17">
        <f t="shared" si="114"/>
        <v>0.99914370133492281</v>
      </c>
      <c r="AG85" s="20">
        <f t="shared" si="115"/>
        <v>209.43300679254722</v>
      </c>
      <c r="AI85" s="2">
        <v>26500</v>
      </c>
      <c r="AJ85" s="2">
        <v>0</v>
      </c>
      <c r="AK85" s="2">
        <v>0</v>
      </c>
      <c r="AL85" s="2">
        <f t="shared" si="116"/>
        <v>70556</v>
      </c>
      <c r="AM85" s="2">
        <f t="shared" si="117"/>
        <v>8893581.2001440227</v>
      </c>
      <c r="AN85" s="17">
        <f t="shared" si="118"/>
        <v>0.99998582706180816</v>
      </c>
      <c r="AO85" s="18">
        <f t="shared" si="119"/>
        <v>8920081.2001440227</v>
      </c>
      <c r="AP85" s="18">
        <f t="shared" si="120"/>
        <v>500</v>
      </c>
      <c r="AQ85" s="17">
        <f t="shared" si="121"/>
        <v>0.99914370133492281</v>
      </c>
      <c r="AR85" s="20">
        <f t="shared" si="122"/>
        <v>209.43300679254722</v>
      </c>
      <c r="AT85" s="2">
        <v>26500</v>
      </c>
      <c r="AU85" s="2">
        <v>0</v>
      </c>
      <c r="AV85" s="2">
        <v>0</v>
      </c>
      <c r="AW85" s="2">
        <f t="shared" si="123"/>
        <v>70335</v>
      </c>
      <c r="AX85" s="2">
        <f t="shared" si="124"/>
        <v>8857453.540548468</v>
      </c>
      <c r="AY85" s="17">
        <f t="shared" si="125"/>
        <v>0.99998578252957238</v>
      </c>
      <c r="AZ85" s="18">
        <f t="shared" si="126"/>
        <v>8883953.540548468</v>
      </c>
      <c r="BA85" s="18">
        <f t="shared" si="127"/>
        <v>500</v>
      </c>
      <c r="BB85" s="17">
        <f t="shared" si="128"/>
        <v>0.99913531612591577</v>
      </c>
      <c r="BC85" s="20">
        <f t="shared" si="129"/>
        <v>209.62427412169768</v>
      </c>
      <c r="BE85" s="2">
        <v>26500</v>
      </c>
      <c r="BF85" s="2">
        <v>0</v>
      </c>
      <c r="BG85" s="2">
        <v>0</v>
      </c>
      <c r="BH85" s="2">
        <f t="shared" si="130"/>
        <v>70318</v>
      </c>
      <c r="BI85" s="2">
        <f t="shared" si="131"/>
        <v>8859420.1901045721</v>
      </c>
      <c r="BJ85" s="17">
        <f t="shared" si="132"/>
        <v>0.9999857790924217</v>
      </c>
      <c r="BK85" s="18">
        <f t="shared" si="133"/>
        <v>8885920.1901045721</v>
      </c>
      <c r="BL85" s="18">
        <f t="shared" si="134"/>
        <v>500</v>
      </c>
      <c r="BM85" s="17">
        <f t="shared" si="135"/>
        <v>0.99913749014369679</v>
      </c>
      <c r="BN85" s="20">
        <f t="shared" si="136"/>
        <v>209.52768122572755</v>
      </c>
      <c r="BP85" s="2">
        <v>26500</v>
      </c>
      <c r="BQ85" s="2">
        <v>0</v>
      </c>
      <c r="BR85" s="2">
        <v>0</v>
      </c>
      <c r="BS85" s="2">
        <f t="shared" si="137"/>
        <v>70104</v>
      </c>
      <c r="BT85" s="2">
        <f t="shared" si="138"/>
        <v>8837091.2767777387</v>
      </c>
      <c r="BU85" s="17">
        <f t="shared" si="139"/>
        <v>0.99998573568219096</v>
      </c>
      <c r="BV85" s="18">
        <f t="shared" si="140"/>
        <v>8863591.2767777387</v>
      </c>
      <c r="BW85" s="18">
        <f t="shared" si="141"/>
        <v>500</v>
      </c>
      <c r="BX85" s="17">
        <f t="shared" si="142"/>
        <v>0.99914298760434483</v>
      </c>
      <c r="BY85" s="20">
        <f t="shared" si="143"/>
        <v>209.41741325913964</v>
      </c>
      <c r="CA85" s="2">
        <v>26500</v>
      </c>
      <c r="CB85" s="2">
        <v>0</v>
      </c>
      <c r="CC85" s="2">
        <v>0</v>
      </c>
      <c r="CD85" s="2">
        <f t="shared" si="144"/>
        <v>70435</v>
      </c>
      <c r="CE85" s="2">
        <f t="shared" si="145"/>
        <v>8801479.6795279793</v>
      </c>
      <c r="CF85" s="17">
        <f t="shared" si="146"/>
        <v>0.99998580271452098</v>
      </c>
      <c r="CG85" s="18">
        <f t="shared" si="147"/>
        <v>8827979.6795279793</v>
      </c>
      <c r="CH85" s="18">
        <f t="shared" si="148"/>
        <v>500</v>
      </c>
      <c r="CI85" s="17">
        <f t="shared" si="149"/>
        <v>0.9991646836719692</v>
      </c>
      <c r="CJ85" s="20">
        <f t="shared" si="150"/>
        <v>211.2595298889913</v>
      </c>
      <c r="CL85" s="2">
        <v>26500</v>
      </c>
      <c r="CM85" s="2">
        <v>0</v>
      </c>
      <c r="CN85" s="2">
        <v>0</v>
      </c>
      <c r="CO85" s="2">
        <f t="shared" si="151"/>
        <v>70304</v>
      </c>
      <c r="CP85" s="2">
        <f t="shared" si="152"/>
        <v>8802878.2599900682</v>
      </c>
      <c r="CQ85" s="17">
        <f t="shared" si="153"/>
        <v>0.99998577626057894</v>
      </c>
      <c r="CR85" s="18">
        <f t="shared" si="154"/>
        <v>8829378.2599900682</v>
      </c>
      <c r="CS85" s="18">
        <f t="shared" si="155"/>
        <v>500</v>
      </c>
      <c r="CT85" s="17">
        <f t="shared" si="156"/>
        <v>0.99913322314445929</v>
      </c>
      <c r="CU85" s="20">
        <f t="shared" si="157"/>
        <v>210.82658012786632</v>
      </c>
      <c r="CW85" s="2">
        <v>26500</v>
      </c>
      <c r="CX85" s="2">
        <v>0</v>
      </c>
      <c r="CY85" s="2">
        <v>0</v>
      </c>
      <c r="CZ85" s="2">
        <f t="shared" si="158"/>
        <v>69795</v>
      </c>
      <c r="DA85" s="2">
        <f t="shared" si="159"/>
        <v>8799751.4587087259</v>
      </c>
      <c r="DB85" s="17">
        <f t="shared" si="160"/>
        <v>0.99998567253137716</v>
      </c>
      <c r="DC85" s="18">
        <f t="shared" si="161"/>
        <v>8826251.4587087259</v>
      </c>
      <c r="DD85" s="18">
        <f t="shared" si="162"/>
        <v>500</v>
      </c>
      <c r="DE85" s="17">
        <f t="shared" si="163"/>
        <v>0.99913814153926139</v>
      </c>
      <c r="DF85" s="20">
        <f t="shared" si="164"/>
        <v>209.3753979713297</v>
      </c>
      <c r="DH85" s="2">
        <v>26500</v>
      </c>
      <c r="DI85" s="2">
        <v>0</v>
      </c>
      <c r="DJ85" s="2">
        <v>0</v>
      </c>
      <c r="DK85" s="2">
        <f t="shared" si="165"/>
        <v>69795</v>
      </c>
      <c r="DL85" s="2">
        <f t="shared" si="166"/>
        <v>8787391.1972019486</v>
      </c>
      <c r="DM85" s="17">
        <f t="shared" si="167"/>
        <v>0.99998567253137716</v>
      </c>
      <c r="DN85" s="18">
        <f t="shared" si="168"/>
        <v>8813891.1972019486</v>
      </c>
      <c r="DO85" s="18">
        <f t="shared" si="169"/>
        <v>500</v>
      </c>
      <c r="DP85" s="17">
        <f t="shared" si="170"/>
        <v>0.99913622475808839</v>
      </c>
      <c r="DQ85" s="20">
        <f t="shared" si="171"/>
        <v>209.66861572807653</v>
      </c>
      <c r="DS85" s="2">
        <v>26500</v>
      </c>
      <c r="DT85" s="2">
        <v>0</v>
      </c>
      <c r="DU85" s="2">
        <v>0</v>
      </c>
      <c r="DV85" s="2">
        <f t="shared" si="172"/>
        <v>69793</v>
      </c>
      <c r="DW85" s="2">
        <f t="shared" si="173"/>
        <v>8774197.4608659912</v>
      </c>
      <c r="DX85" s="17">
        <f t="shared" si="174"/>
        <v>0.99998567212081269</v>
      </c>
      <c r="DY85" s="18">
        <f t="shared" si="175"/>
        <v>8800697.4608659912</v>
      </c>
      <c r="DZ85" s="18">
        <f t="shared" si="176"/>
        <v>500</v>
      </c>
      <c r="EA85" s="17">
        <f t="shared" si="177"/>
        <v>0.99912293731420387</v>
      </c>
      <c r="EB85" s="20">
        <f t="shared" si="178"/>
        <v>209.97413498420772</v>
      </c>
      <c r="ED85" s="2">
        <v>26500</v>
      </c>
      <c r="EE85" s="2">
        <v>0</v>
      </c>
      <c r="EF85" s="2">
        <v>0</v>
      </c>
      <c r="EG85" s="2">
        <f t="shared" si="179"/>
        <v>69410</v>
      </c>
      <c r="EH85" s="2">
        <f t="shared" si="180"/>
        <v>8744614.0454025809</v>
      </c>
      <c r="EI85" s="17">
        <f t="shared" si="181"/>
        <v>0.99998559306161849</v>
      </c>
      <c r="EJ85" s="18">
        <f t="shared" si="182"/>
        <v>8771114.0454025809</v>
      </c>
      <c r="EK85" s="18">
        <f t="shared" si="183"/>
        <v>500</v>
      </c>
      <c r="EL85" s="17">
        <f t="shared" si="184"/>
        <v>0.99912528355579</v>
      </c>
      <c r="EM85" s="20">
        <f t="shared" si="185"/>
        <v>209.52669689329738</v>
      </c>
    </row>
    <row r="86" spans="1:143">
      <c r="A86" s="36">
        <v>79</v>
      </c>
      <c r="B86" s="16">
        <f t="shared" si="96"/>
        <v>27000</v>
      </c>
      <c r="C86" s="2">
        <f t="shared" si="97"/>
        <v>0</v>
      </c>
      <c r="D86" s="2">
        <f t="shared" si="97"/>
        <v>0</v>
      </c>
      <c r="E86" s="2">
        <f t="shared" si="98"/>
        <v>841950</v>
      </c>
      <c r="F86" s="2">
        <f t="shared" si="98"/>
        <v>105943262.81420979</v>
      </c>
      <c r="G86" s="17">
        <f t="shared" si="99"/>
        <v>0.99998574757530623</v>
      </c>
      <c r="H86" s="18">
        <f t="shared" si="95"/>
        <v>106267262.81420979</v>
      </c>
      <c r="I86" s="18">
        <f t="shared" si="100"/>
        <v>6000</v>
      </c>
      <c r="J86" s="17">
        <f t="shared" si="186"/>
        <v>0.99919509282443486</v>
      </c>
      <c r="K86" s="20">
        <f t="shared" si="101"/>
        <v>213.75045770980483</v>
      </c>
      <c r="M86" s="2">
        <v>27000</v>
      </c>
      <c r="N86" s="2">
        <v>0</v>
      </c>
      <c r="O86" s="2">
        <v>0</v>
      </c>
      <c r="P86" s="2">
        <f t="shared" si="102"/>
        <v>70549</v>
      </c>
      <c r="Q86" s="2">
        <f t="shared" si="103"/>
        <v>8891823.3047936652</v>
      </c>
      <c r="R86" s="17">
        <f t="shared" si="104"/>
        <v>0.99998582565556338</v>
      </c>
      <c r="S86" s="18">
        <f t="shared" si="105"/>
        <v>8918823.3047936652</v>
      </c>
      <c r="T86" s="18">
        <f t="shared" si="106"/>
        <v>500</v>
      </c>
      <c r="U86" s="17">
        <f t="shared" si="107"/>
        <v>0.99919620246314922</v>
      </c>
      <c r="V86" s="20">
        <f t="shared" si="108"/>
        <v>213.40470835866196</v>
      </c>
      <c r="X86" s="2">
        <v>27000</v>
      </c>
      <c r="Y86" s="2">
        <v>0</v>
      </c>
      <c r="Z86" s="2">
        <v>0</v>
      </c>
      <c r="AA86" s="2">
        <f t="shared" si="109"/>
        <v>70556</v>
      </c>
      <c r="AB86" s="2">
        <f t="shared" si="110"/>
        <v>8893581.2001440227</v>
      </c>
      <c r="AC86" s="17">
        <f t="shared" si="111"/>
        <v>0.99998582706180816</v>
      </c>
      <c r="AD86" s="18">
        <f t="shared" si="112"/>
        <v>8920581.2001440227</v>
      </c>
      <c r="AE86" s="18">
        <f t="shared" si="113"/>
        <v>500</v>
      </c>
      <c r="AF86" s="17">
        <f t="shared" si="114"/>
        <v>0.99919970663795288</v>
      </c>
      <c r="AG86" s="20">
        <f t="shared" si="115"/>
        <v>213.38457295844432</v>
      </c>
      <c r="AI86" s="2">
        <v>27000</v>
      </c>
      <c r="AJ86" s="2">
        <v>0</v>
      </c>
      <c r="AK86" s="2">
        <v>0</v>
      </c>
      <c r="AL86" s="2">
        <f t="shared" si="116"/>
        <v>70556</v>
      </c>
      <c r="AM86" s="2">
        <f t="shared" si="117"/>
        <v>8893581.2001440227</v>
      </c>
      <c r="AN86" s="17">
        <f t="shared" si="118"/>
        <v>0.99998582706180816</v>
      </c>
      <c r="AO86" s="18">
        <f t="shared" si="119"/>
        <v>8920581.2001440227</v>
      </c>
      <c r="AP86" s="18">
        <f t="shared" si="120"/>
        <v>500</v>
      </c>
      <c r="AQ86" s="17">
        <f t="shared" si="121"/>
        <v>0.99919970663795288</v>
      </c>
      <c r="AR86" s="20">
        <f t="shared" si="122"/>
        <v>213.38457295844432</v>
      </c>
      <c r="AT86" s="2">
        <v>27000</v>
      </c>
      <c r="AU86" s="2">
        <v>0</v>
      </c>
      <c r="AV86" s="2">
        <v>0</v>
      </c>
      <c r="AW86" s="2">
        <f t="shared" si="123"/>
        <v>70335</v>
      </c>
      <c r="AX86" s="2">
        <f t="shared" si="124"/>
        <v>8857453.540548468</v>
      </c>
      <c r="AY86" s="17">
        <f t="shared" si="125"/>
        <v>0.99998578252957238</v>
      </c>
      <c r="AZ86" s="18">
        <f t="shared" si="126"/>
        <v>8884453.540548468</v>
      </c>
      <c r="BA86" s="18">
        <f t="shared" si="127"/>
        <v>500</v>
      </c>
      <c r="BB86" s="17">
        <f t="shared" si="128"/>
        <v>0.99919154870927884</v>
      </c>
      <c r="BC86" s="20">
        <f t="shared" si="129"/>
        <v>213.57944910512595</v>
      </c>
      <c r="BE86" s="2">
        <v>27000</v>
      </c>
      <c r="BF86" s="2">
        <v>0</v>
      </c>
      <c r="BG86" s="2">
        <v>0</v>
      </c>
      <c r="BH86" s="2">
        <f t="shared" si="130"/>
        <v>70318</v>
      </c>
      <c r="BI86" s="2">
        <f t="shared" si="131"/>
        <v>8859420.1901045721</v>
      </c>
      <c r="BJ86" s="17">
        <f t="shared" si="132"/>
        <v>0.9999857790924217</v>
      </c>
      <c r="BK86" s="18">
        <f t="shared" si="133"/>
        <v>8886420.1901045721</v>
      </c>
      <c r="BL86" s="18">
        <f t="shared" si="134"/>
        <v>500</v>
      </c>
      <c r="BM86" s="17">
        <f t="shared" si="135"/>
        <v>0.99919371040388183</v>
      </c>
      <c r="BN86" s="20">
        <f t="shared" si="136"/>
        <v>213.48103370168468</v>
      </c>
      <c r="BP86" s="2">
        <v>27000</v>
      </c>
      <c r="BQ86" s="2">
        <v>0</v>
      </c>
      <c r="BR86" s="2">
        <v>0</v>
      </c>
      <c r="BS86" s="2">
        <f t="shared" si="137"/>
        <v>70104</v>
      </c>
      <c r="BT86" s="2">
        <f t="shared" si="138"/>
        <v>8837091.2767777387</v>
      </c>
      <c r="BU86" s="17">
        <f t="shared" si="139"/>
        <v>0.99998573568219096</v>
      </c>
      <c r="BV86" s="18">
        <f t="shared" si="140"/>
        <v>8864091.2767777387</v>
      </c>
      <c r="BW86" s="18">
        <f t="shared" si="141"/>
        <v>500</v>
      </c>
      <c r="BX86" s="17">
        <f t="shared" si="142"/>
        <v>0.99919934980316505</v>
      </c>
      <c r="BY86" s="20">
        <f t="shared" si="143"/>
        <v>213.3686852074253</v>
      </c>
      <c r="CA86" s="2">
        <v>27000</v>
      </c>
      <c r="CB86" s="2">
        <v>0</v>
      </c>
      <c r="CC86" s="2">
        <v>0</v>
      </c>
      <c r="CD86" s="2">
        <f t="shared" si="144"/>
        <v>70435</v>
      </c>
      <c r="CE86" s="2">
        <f t="shared" si="145"/>
        <v>8801479.6795279793</v>
      </c>
      <c r="CF86" s="17">
        <f t="shared" si="146"/>
        <v>0.99998580271452098</v>
      </c>
      <c r="CG86" s="18">
        <f t="shared" si="147"/>
        <v>8828479.6795279793</v>
      </c>
      <c r="CH86" s="18">
        <f t="shared" si="148"/>
        <v>500</v>
      </c>
      <c r="CI86" s="17">
        <f t="shared" si="149"/>
        <v>0.99922127446170506</v>
      </c>
      <c r="CJ86" s="20">
        <f t="shared" si="150"/>
        <v>215.2455587548213</v>
      </c>
      <c r="CL86" s="2">
        <v>27000</v>
      </c>
      <c r="CM86" s="2">
        <v>0</v>
      </c>
      <c r="CN86" s="2">
        <v>0</v>
      </c>
      <c r="CO86" s="2">
        <f t="shared" si="151"/>
        <v>70304</v>
      </c>
      <c r="CP86" s="2">
        <f t="shared" si="152"/>
        <v>8802878.2599900682</v>
      </c>
      <c r="CQ86" s="17">
        <f t="shared" si="153"/>
        <v>0.99998577626057894</v>
      </c>
      <c r="CR86" s="18">
        <f t="shared" si="154"/>
        <v>8829878.2599900682</v>
      </c>
      <c r="CS86" s="18">
        <f t="shared" si="155"/>
        <v>500</v>
      </c>
      <c r="CT86" s="17">
        <f t="shared" si="156"/>
        <v>0.99918980318858719</v>
      </c>
      <c r="CU86" s="20">
        <f t="shared" si="157"/>
        <v>214.80444013027889</v>
      </c>
      <c r="CW86" s="2">
        <v>27000</v>
      </c>
      <c r="CX86" s="2">
        <v>0</v>
      </c>
      <c r="CY86" s="2">
        <v>0</v>
      </c>
      <c r="CZ86" s="2">
        <f t="shared" si="158"/>
        <v>69795</v>
      </c>
      <c r="DA86" s="2">
        <f t="shared" si="159"/>
        <v>8799751.4587087259</v>
      </c>
      <c r="DB86" s="17">
        <f t="shared" si="160"/>
        <v>0.99998567253137716</v>
      </c>
      <c r="DC86" s="18">
        <f t="shared" si="161"/>
        <v>8826751.4587087259</v>
      </c>
      <c r="DD86" s="18">
        <f t="shared" si="162"/>
        <v>500</v>
      </c>
      <c r="DE86" s="17">
        <f t="shared" si="163"/>
        <v>0.99919474190614499</v>
      </c>
      <c r="DF86" s="20">
        <f t="shared" si="164"/>
        <v>213.3258771783359</v>
      </c>
      <c r="DH86" s="2">
        <v>27000</v>
      </c>
      <c r="DI86" s="2">
        <v>0</v>
      </c>
      <c r="DJ86" s="2">
        <v>0</v>
      </c>
      <c r="DK86" s="2">
        <f t="shared" si="165"/>
        <v>69795</v>
      </c>
      <c r="DL86" s="2">
        <f t="shared" si="166"/>
        <v>8787391.1972019486</v>
      </c>
      <c r="DM86" s="17">
        <f t="shared" si="167"/>
        <v>0.99998567253137716</v>
      </c>
      <c r="DN86" s="18">
        <f t="shared" si="168"/>
        <v>8814391.1972019486</v>
      </c>
      <c r="DO86" s="18">
        <f t="shared" si="169"/>
        <v>500</v>
      </c>
      <c r="DP86" s="17">
        <f t="shared" si="170"/>
        <v>0.99919290439040986</v>
      </c>
      <c r="DQ86" s="20">
        <f t="shared" si="171"/>
        <v>213.62462734558738</v>
      </c>
      <c r="DS86" s="2">
        <v>27000</v>
      </c>
      <c r="DT86" s="2">
        <v>0</v>
      </c>
      <c r="DU86" s="2">
        <v>0</v>
      </c>
      <c r="DV86" s="2">
        <f t="shared" si="172"/>
        <v>69793</v>
      </c>
      <c r="DW86" s="2">
        <f t="shared" si="173"/>
        <v>8774197.4608659912</v>
      </c>
      <c r="DX86" s="17">
        <f t="shared" si="174"/>
        <v>0.99998567212081269</v>
      </c>
      <c r="DY86" s="18">
        <f t="shared" si="175"/>
        <v>8801197.4608659912</v>
      </c>
      <c r="DZ86" s="18">
        <f t="shared" si="176"/>
        <v>500</v>
      </c>
      <c r="EA86" s="17">
        <f t="shared" si="177"/>
        <v>0.99917970116398713</v>
      </c>
      <c r="EB86" s="20">
        <f t="shared" si="178"/>
        <v>213.93591111598525</v>
      </c>
      <c r="ED86" s="2">
        <v>27000</v>
      </c>
      <c r="EE86" s="2">
        <v>0</v>
      </c>
      <c r="EF86" s="2">
        <v>0</v>
      </c>
      <c r="EG86" s="2">
        <f t="shared" si="179"/>
        <v>69410</v>
      </c>
      <c r="EH86" s="2">
        <f t="shared" si="180"/>
        <v>8744614.0454025809</v>
      </c>
      <c r="EI86" s="17">
        <f t="shared" si="181"/>
        <v>0.99998559306161849</v>
      </c>
      <c r="EJ86" s="18">
        <f t="shared" si="182"/>
        <v>8771614.0454025809</v>
      </c>
      <c r="EK86" s="18">
        <f t="shared" si="183"/>
        <v>500</v>
      </c>
      <c r="EL86" s="17">
        <f t="shared" si="184"/>
        <v>0.99918223899374148</v>
      </c>
      <c r="EM86" s="20">
        <f t="shared" si="185"/>
        <v>213.4800307969445</v>
      </c>
    </row>
    <row r="87" spans="1:143">
      <c r="A87" s="36">
        <v>80</v>
      </c>
      <c r="B87" s="16">
        <f t="shared" si="96"/>
        <v>27500</v>
      </c>
      <c r="C87" s="2">
        <f t="shared" si="97"/>
        <v>0</v>
      </c>
      <c r="D87" s="2">
        <f t="shared" si="97"/>
        <v>0</v>
      </c>
      <c r="E87" s="2">
        <f t="shared" si="98"/>
        <v>841950</v>
      </c>
      <c r="F87" s="2">
        <f t="shared" si="98"/>
        <v>105943262.81420979</v>
      </c>
      <c r="G87" s="17">
        <f t="shared" si="99"/>
        <v>0.99998574757530623</v>
      </c>
      <c r="H87" s="18">
        <f t="shared" si="95"/>
        <v>106273262.81420979</v>
      </c>
      <c r="I87" s="18">
        <f t="shared" si="100"/>
        <v>6000</v>
      </c>
      <c r="J87" s="17">
        <f t="shared" si="186"/>
        <v>0.99925150879298608</v>
      </c>
      <c r="K87" s="20">
        <f t="shared" si="101"/>
        <v>217.70879951924567</v>
      </c>
      <c r="M87" s="2">
        <v>27500</v>
      </c>
      <c r="N87" s="2">
        <v>0</v>
      </c>
      <c r="O87" s="2">
        <v>0</v>
      </c>
      <c r="P87" s="2">
        <f t="shared" si="102"/>
        <v>70549</v>
      </c>
      <c r="Q87" s="2">
        <f t="shared" si="103"/>
        <v>8891823.3047936652</v>
      </c>
      <c r="R87" s="17">
        <f t="shared" si="104"/>
        <v>0.99998582565556338</v>
      </c>
      <c r="S87" s="18">
        <f t="shared" si="105"/>
        <v>8919323.3047936652</v>
      </c>
      <c r="T87" s="18">
        <f t="shared" si="106"/>
        <v>500</v>
      </c>
      <c r="U87" s="17">
        <f t="shared" si="107"/>
        <v>0.99925221860834668</v>
      </c>
      <c r="V87" s="20">
        <f t="shared" si="108"/>
        <v>217.35664740234088</v>
      </c>
      <c r="X87" s="2">
        <v>27500</v>
      </c>
      <c r="Y87" s="2">
        <v>0</v>
      </c>
      <c r="Z87" s="2">
        <v>0</v>
      </c>
      <c r="AA87" s="2">
        <f t="shared" si="109"/>
        <v>70556</v>
      </c>
      <c r="AB87" s="2">
        <f t="shared" si="110"/>
        <v>8893581.2001440227</v>
      </c>
      <c r="AC87" s="17">
        <f t="shared" si="111"/>
        <v>0.99998582706180816</v>
      </c>
      <c r="AD87" s="18">
        <f t="shared" si="112"/>
        <v>8921081.2001440227</v>
      </c>
      <c r="AE87" s="18">
        <f t="shared" si="113"/>
        <v>500</v>
      </c>
      <c r="AF87" s="17">
        <f t="shared" si="114"/>
        <v>0.99925571194098306</v>
      </c>
      <c r="AG87" s="20">
        <f t="shared" si="115"/>
        <v>217.33613912434146</v>
      </c>
      <c r="AI87" s="2">
        <v>27500</v>
      </c>
      <c r="AJ87" s="2">
        <v>0</v>
      </c>
      <c r="AK87" s="2">
        <v>0</v>
      </c>
      <c r="AL87" s="2">
        <f t="shared" si="116"/>
        <v>70556</v>
      </c>
      <c r="AM87" s="2">
        <f t="shared" si="117"/>
        <v>8893581.2001440227</v>
      </c>
      <c r="AN87" s="17">
        <f t="shared" si="118"/>
        <v>0.99998582706180816</v>
      </c>
      <c r="AO87" s="18">
        <f t="shared" si="119"/>
        <v>8921081.2001440227</v>
      </c>
      <c r="AP87" s="18">
        <f t="shared" si="120"/>
        <v>500</v>
      </c>
      <c r="AQ87" s="17">
        <f t="shared" si="121"/>
        <v>0.99925571194098306</v>
      </c>
      <c r="AR87" s="20">
        <f t="shared" si="122"/>
        <v>217.33613912434146</v>
      </c>
      <c r="AT87" s="2">
        <v>27500</v>
      </c>
      <c r="AU87" s="2">
        <v>0</v>
      </c>
      <c r="AV87" s="2">
        <v>0</v>
      </c>
      <c r="AW87" s="2">
        <f t="shared" si="123"/>
        <v>70335</v>
      </c>
      <c r="AX87" s="2">
        <f t="shared" si="124"/>
        <v>8857453.540548468</v>
      </c>
      <c r="AY87" s="17">
        <f t="shared" si="125"/>
        <v>0.99998578252957238</v>
      </c>
      <c r="AZ87" s="18">
        <f t="shared" si="126"/>
        <v>8884953.540548468</v>
      </c>
      <c r="BA87" s="18">
        <f t="shared" si="127"/>
        <v>500</v>
      </c>
      <c r="BB87" s="17">
        <f t="shared" si="128"/>
        <v>0.99924778129264202</v>
      </c>
      <c r="BC87" s="20">
        <f t="shared" si="129"/>
        <v>217.53462408855421</v>
      </c>
      <c r="BE87" s="2">
        <v>27500</v>
      </c>
      <c r="BF87" s="2">
        <v>0</v>
      </c>
      <c r="BG87" s="2">
        <v>0</v>
      </c>
      <c r="BH87" s="2">
        <f t="shared" si="130"/>
        <v>70318</v>
      </c>
      <c r="BI87" s="2">
        <f t="shared" si="131"/>
        <v>8859420.1901045721</v>
      </c>
      <c r="BJ87" s="17">
        <f t="shared" si="132"/>
        <v>0.9999857790924217</v>
      </c>
      <c r="BK87" s="18">
        <f t="shared" si="133"/>
        <v>8886920.1901045721</v>
      </c>
      <c r="BL87" s="18">
        <f t="shared" si="134"/>
        <v>500</v>
      </c>
      <c r="BM87" s="17">
        <f t="shared" si="135"/>
        <v>0.99924993066406698</v>
      </c>
      <c r="BN87" s="20">
        <f t="shared" si="136"/>
        <v>217.43438617764181</v>
      </c>
      <c r="BP87" s="2">
        <v>27500</v>
      </c>
      <c r="BQ87" s="2">
        <v>0</v>
      </c>
      <c r="BR87" s="2">
        <v>0</v>
      </c>
      <c r="BS87" s="2">
        <f t="shared" si="137"/>
        <v>70104</v>
      </c>
      <c r="BT87" s="2">
        <f t="shared" si="138"/>
        <v>8837091.2767777387</v>
      </c>
      <c r="BU87" s="17">
        <f t="shared" si="139"/>
        <v>0.99998573568219096</v>
      </c>
      <c r="BV87" s="18">
        <f t="shared" si="140"/>
        <v>8864591.2767777387</v>
      </c>
      <c r="BW87" s="18">
        <f t="shared" si="141"/>
        <v>500</v>
      </c>
      <c r="BX87" s="17">
        <f t="shared" si="142"/>
        <v>0.99925571200198515</v>
      </c>
      <c r="BY87" s="20">
        <f t="shared" si="143"/>
        <v>217.31995715571094</v>
      </c>
      <c r="CA87" s="2">
        <v>27500</v>
      </c>
      <c r="CB87" s="2">
        <v>0</v>
      </c>
      <c r="CC87" s="2">
        <v>0</v>
      </c>
      <c r="CD87" s="2">
        <f t="shared" si="144"/>
        <v>70435</v>
      </c>
      <c r="CE87" s="2">
        <f t="shared" si="145"/>
        <v>8801479.6795279793</v>
      </c>
      <c r="CF87" s="17">
        <f t="shared" si="146"/>
        <v>0.99998580271452098</v>
      </c>
      <c r="CG87" s="18">
        <f t="shared" si="147"/>
        <v>8828979.6795279793</v>
      </c>
      <c r="CH87" s="18">
        <f t="shared" si="148"/>
        <v>500</v>
      </c>
      <c r="CI87" s="17">
        <f t="shared" si="149"/>
        <v>0.9992778652514408</v>
      </c>
      <c r="CJ87" s="20">
        <f t="shared" si="150"/>
        <v>219.23158762065134</v>
      </c>
      <c r="CL87" s="2">
        <v>27500</v>
      </c>
      <c r="CM87" s="2">
        <v>0</v>
      </c>
      <c r="CN87" s="2">
        <v>0</v>
      </c>
      <c r="CO87" s="2">
        <f t="shared" si="151"/>
        <v>70304</v>
      </c>
      <c r="CP87" s="2">
        <f t="shared" si="152"/>
        <v>8802878.2599900682</v>
      </c>
      <c r="CQ87" s="17">
        <f t="shared" si="153"/>
        <v>0.99998577626057894</v>
      </c>
      <c r="CR87" s="18">
        <f t="shared" si="154"/>
        <v>8830378.2599900682</v>
      </c>
      <c r="CS87" s="18">
        <f t="shared" si="155"/>
        <v>500</v>
      </c>
      <c r="CT87" s="17">
        <f t="shared" si="156"/>
        <v>0.99924638323271509</v>
      </c>
      <c r="CU87" s="20">
        <f t="shared" si="157"/>
        <v>218.78230013269146</v>
      </c>
      <c r="CW87" s="2">
        <v>27500</v>
      </c>
      <c r="CX87" s="2">
        <v>0</v>
      </c>
      <c r="CY87" s="2">
        <v>0</v>
      </c>
      <c r="CZ87" s="2">
        <f t="shared" si="158"/>
        <v>69795</v>
      </c>
      <c r="DA87" s="2">
        <f t="shared" si="159"/>
        <v>8799751.4587087259</v>
      </c>
      <c r="DB87" s="17">
        <f t="shared" si="160"/>
        <v>0.99998567253137716</v>
      </c>
      <c r="DC87" s="18">
        <f t="shared" si="161"/>
        <v>8827251.4587087259</v>
      </c>
      <c r="DD87" s="18">
        <f t="shared" si="162"/>
        <v>500</v>
      </c>
      <c r="DE87" s="17">
        <f t="shared" si="163"/>
        <v>0.99925134227302859</v>
      </c>
      <c r="DF87" s="20">
        <f t="shared" si="164"/>
        <v>217.27635638534213</v>
      </c>
      <c r="DH87" s="2">
        <v>27500</v>
      </c>
      <c r="DI87" s="2">
        <v>0</v>
      </c>
      <c r="DJ87" s="2">
        <v>0</v>
      </c>
      <c r="DK87" s="2">
        <f t="shared" si="165"/>
        <v>69795</v>
      </c>
      <c r="DL87" s="2">
        <f t="shared" si="166"/>
        <v>8787391.1972019486</v>
      </c>
      <c r="DM87" s="17">
        <f t="shared" si="167"/>
        <v>0.99998567253137716</v>
      </c>
      <c r="DN87" s="18">
        <f t="shared" si="168"/>
        <v>8814891.1972019486</v>
      </c>
      <c r="DO87" s="18">
        <f t="shared" si="169"/>
        <v>500</v>
      </c>
      <c r="DP87" s="17">
        <f t="shared" si="170"/>
        <v>0.99924958402273134</v>
      </c>
      <c r="DQ87" s="20">
        <f t="shared" si="171"/>
        <v>217.58063896309827</v>
      </c>
      <c r="DS87" s="2">
        <v>27500</v>
      </c>
      <c r="DT87" s="2">
        <v>0</v>
      </c>
      <c r="DU87" s="2">
        <v>0</v>
      </c>
      <c r="DV87" s="2">
        <f t="shared" si="172"/>
        <v>69793</v>
      </c>
      <c r="DW87" s="2">
        <f t="shared" si="173"/>
        <v>8774197.4608659912</v>
      </c>
      <c r="DX87" s="17">
        <f t="shared" si="174"/>
        <v>0.99998567212081269</v>
      </c>
      <c r="DY87" s="18">
        <f t="shared" si="175"/>
        <v>8801697.4608659912</v>
      </c>
      <c r="DZ87" s="18">
        <f t="shared" si="176"/>
        <v>500</v>
      </c>
      <c r="EA87" s="17">
        <f t="shared" si="177"/>
        <v>0.9992364650137705</v>
      </c>
      <c r="EB87" s="20">
        <f t="shared" si="178"/>
        <v>217.89768724776275</v>
      </c>
      <c r="ED87" s="2">
        <v>27500</v>
      </c>
      <c r="EE87" s="2">
        <v>0</v>
      </c>
      <c r="EF87" s="2">
        <v>0</v>
      </c>
      <c r="EG87" s="2">
        <f t="shared" si="179"/>
        <v>69410</v>
      </c>
      <c r="EH87" s="2">
        <f t="shared" si="180"/>
        <v>8744614.0454025809</v>
      </c>
      <c r="EI87" s="17">
        <f t="shared" si="181"/>
        <v>0.99998559306161849</v>
      </c>
      <c r="EJ87" s="18">
        <f t="shared" si="182"/>
        <v>8772114.0454025809</v>
      </c>
      <c r="EK87" s="18">
        <f t="shared" si="183"/>
        <v>500</v>
      </c>
      <c r="EL87" s="17">
        <f t="shared" si="184"/>
        <v>0.99923919443169285</v>
      </c>
      <c r="EM87" s="20">
        <f t="shared" si="185"/>
        <v>217.43336470059162</v>
      </c>
    </row>
    <row r="88" spans="1:143">
      <c r="A88" s="36">
        <v>81</v>
      </c>
      <c r="B88" s="16">
        <f t="shared" si="96"/>
        <v>28000</v>
      </c>
      <c r="C88" s="2">
        <f t="shared" si="97"/>
        <v>0</v>
      </c>
      <c r="D88" s="2">
        <f t="shared" si="97"/>
        <v>0</v>
      </c>
      <c r="E88" s="2">
        <f t="shared" si="98"/>
        <v>841950</v>
      </c>
      <c r="F88" s="2">
        <f t="shared" si="98"/>
        <v>105943262.81420979</v>
      </c>
      <c r="G88" s="17">
        <f t="shared" si="99"/>
        <v>0.99998574757530623</v>
      </c>
      <c r="H88" s="18">
        <f t="shared" si="95"/>
        <v>106279262.81420979</v>
      </c>
      <c r="I88" s="18">
        <f t="shared" si="100"/>
        <v>6000</v>
      </c>
      <c r="J88" s="17">
        <f t="shared" si="186"/>
        <v>0.99930792476153718</v>
      </c>
      <c r="K88" s="20">
        <f t="shared" si="101"/>
        <v>221.66714132868648</v>
      </c>
      <c r="M88" s="2">
        <v>28000</v>
      </c>
      <c r="N88" s="2">
        <v>0</v>
      </c>
      <c r="O88" s="2">
        <v>0</v>
      </c>
      <c r="P88" s="2">
        <f t="shared" si="102"/>
        <v>70549</v>
      </c>
      <c r="Q88" s="2">
        <f t="shared" si="103"/>
        <v>8891823.3047936652</v>
      </c>
      <c r="R88" s="17">
        <f t="shared" si="104"/>
        <v>0.99998582565556338</v>
      </c>
      <c r="S88" s="18">
        <f t="shared" si="105"/>
        <v>8919823.3047936652</v>
      </c>
      <c r="T88" s="18">
        <f t="shared" si="106"/>
        <v>500</v>
      </c>
      <c r="U88" s="17">
        <f t="shared" si="107"/>
        <v>0.99930823475354413</v>
      </c>
      <c r="V88" s="20">
        <f t="shared" si="108"/>
        <v>221.3085864460198</v>
      </c>
      <c r="X88" s="2">
        <v>28000</v>
      </c>
      <c r="Y88" s="2">
        <v>0</v>
      </c>
      <c r="Z88" s="2">
        <v>0</v>
      </c>
      <c r="AA88" s="2">
        <f t="shared" si="109"/>
        <v>70556</v>
      </c>
      <c r="AB88" s="2">
        <f t="shared" si="110"/>
        <v>8893581.2001440227</v>
      </c>
      <c r="AC88" s="17">
        <f t="shared" si="111"/>
        <v>0.99998582706180816</v>
      </c>
      <c r="AD88" s="18">
        <f t="shared" si="112"/>
        <v>8921581.2001440227</v>
      </c>
      <c r="AE88" s="18">
        <f t="shared" si="113"/>
        <v>500</v>
      </c>
      <c r="AF88" s="17">
        <f t="shared" si="114"/>
        <v>0.99931171724401313</v>
      </c>
      <c r="AG88" s="20">
        <f t="shared" si="115"/>
        <v>221.28770529023856</v>
      </c>
      <c r="AI88" s="2">
        <v>28000</v>
      </c>
      <c r="AJ88" s="2">
        <v>0</v>
      </c>
      <c r="AK88" s="2">
        <v>0</v>
      </c>
      <c r="AL88" s="2">
        <f t="shared" si="116"/>
        <v>70556</v>
      </c>
      <c r="AM88" s="2">
        <f t="shared" si="117"/>
        <v>8893581.2001440227</v>
      </c>
      <c r="AN88" s="17">
        <f t="shared" si="118"/>
        <v>0.99998582706180816</v>
      </c>
      <c r="AO88" s="18">
        <f t="shared" si="119"/>
        <v>8921581.2001440227</v>
      </c>
      <c r="AP88" s="18">
        <f t="shared" si="120"/>
        <v>500</v>
      </c>
      <c r="AQ88" s="17">
        <f t="shared" si="121"/>
        <v>0.99931171724401313</v>
      </c>
      <c r="AR88" s="20">
        <f t="shared" si="122"/>
        <v>221.28770529023856</v>
      </c>
      <c r="AT88" s="2">
        <v>28000</v>
      </c>
      <c r="AU88" s="2">
        <v>0</v>
      </c>
      <c r="AV88" s="2">
        <v>0</v>
      </c>
      <c r="AW88" s="2">
        <f t="shared" si="123"/>
        <v>70335</v>
      </c>
      <c r="AX88" s="2">
        <f t="shared" si="124"/>
        <v>8857453.540548468</v>
      </c>
      <c r="AY88" s="17">
        <f t="shared" si="125"/>
        <v>0.99998578252957238</v>
      </c>
      <c r="AZ88" s="18">
        <f t="shared" si="126"/>
        <v>8885453.540548468</v>
      </c>
      <c r="BA88" s="18">
        <f t="shared" si="127"/>
        <v>500</v>
      </c>
      <c r="BB88" s="17">
        <f t="shared" si="128"/>
        <v>0.99930401387600509</v>
      </c>
      <c r="BC88" s="20">
        <f t="shared" si="129"/>
        <v>221.48979907198247</v>
      </c>
      <c r="BE88" s="2">
        <v>28000</v>
      </c>
      <c r="BF88" s="2">
        <v>0</v>
      </c>
      <c r="BG88" s="2">
        <v>0</v>
      </c>
      <c r="BH88" s="2">
        <f t="shared" si="130"/>
        <v>70318</v>
      </c>
      <c r="BI88" s="2">
        <f t="shared" si="131"/>
        <v>8859420.1901045721</v>
      </c>
      <c r="BJ88" s="17">
        <f t="shared" si="132"/>
        <v>0.9999857790924217</v>
      </c>
      <c r="BK88" s="18">
        <f t="shared" si="133"/>
        <v>8887420.1901045721</v>
      </c>
      <c r="BL88" s="18">
        <f t="shared" si="134"/>
        <v>500</v>
      </c>
      <c r="BM88" s="17">
        <f t="shared" si="135"/>
        <v>0.99930615092425212</v>
      </c>
      <c r="BN88" s="20">
        <f t="shared" si="136"/>
        <v>221.38773865359894</v>
      </c>
      <c r="BP88" s="2">
        <v>28000</v>
      </c>
      <c r="BQ88" s="2">
        <v>0</v>
      </c>
      <c r="BR88" s="2">
        <v>0</v>
      </c>
      <c r="BS88" s="2">
        <f t="shared" si="137"/>
        <v>70104</v>
      </c>
      <c r="BT88" s="2">
        <f t="shared" si="138"/>
        <v>8837091.2767777387</v>
      </c>
      <c r="BU88" s="17">
        <f t="shared" si="139"/>
        <v>0.99998573568219096</v>
      </c>
      <c r="BV88" s="18">
        <f t="shared" si="140"/>
        <v>8865091.2767777387</v>
      </c>
      <c r="BW88" s="18">
        <f t="shared" si="141"/>
        <v>500</v>
      </c>
      <c r="BX88" s="17">
        <f t="shared" si="142"/>
        <v>0.99931207420080526</v>
      </c>
      <c r="BY88" s="20">
        <f t="shared" si="143"/>
        <v>221.2712291039966</v>
      </c>
      <c r="CA88" s="2">
        <v>28000</v>
      </c>
      <c r="CB88" s="2">
        <v>0</v>
      </c>
      <c r="CC88" s="2">
        <v>0</v>
      </c>
      <c r="CD88" s="2">
        <f t="shared" si="144"/>
        <v>70435</v>
      </c>
      <c r="CE88" s="2">
        <f t="shared" si="145"/>
        <v>8801479.6795279793</v>
      </c>
      <c r="CF88" s="17">
        <f t="shared" si="146"/>
        <v>0.99998580271452098</v>
      </c>
      <c r="CG88" s="18">
        <f t="shared" si="147"/>
        <v>8829479.6795279793</v>
      </c>
      <c r="CH88" s="18">
        <f t="shared" si="148"/>
        <v>500</v>
      </c>
      <c r="CI88" s="17">
        <f t="shared" si="149"/>
        <v>0.99933445604117654</v>
      </c>
      <c r="CJ88" s="20">
        <f t="shared" si="150"/>
        <v>223.21761648648135</v>
      </c>
      <c r="CL88" s="2">
        <v>28000</v>
      </c>
      <c r="CM88" s="2">
        <v>0</v>
      </c>
      <c r="CN88" s="2">
        <v>0</v>
      </c>
      <c r="CO88" s="2">
        <f t="shared" si="151"/>
        <v>70304</v>
      </c>
      <c r="CP88" s="2">
        <f t="shared" si="152"/>
        <v>8802878.2599900682</v>
      </c>
      <c r="CQ88" s="17">
        <f t="shared" si="153"/>
        <v>0.99998577626057894</v>
      </c>
      <c r="CR88" s="18">
        <f t="shared" si="154"/>
        <v>8830878.2599900682</v>
      </c>
      <c r="CS88" s="18">
        <f t="shared" si="155"/>
        <v>500</v>
      </c>
      <c r="CT88" s="17">
        <f t="shared" si="156"/>
        <v>0.99930296327684298</v>
      </c>
      <c r="CU88" s="20">
        <f t="shared" si="157"/>
        <v>222.76016013510403</v>
      </c>
      <c r="CW88" s="2">
        <v>28000</v>
      </c>
      <c r="CX88" s="2">
        <v>0</v>
      </c>
      <c r="CY88" s="2">
        <v>0</v>
      </c>
      <c r="CZ88" s="2">
        <f t="shared" si="158"/>
        <v>69795</v>
      </c>
      <c r="DA88" s="2">
        <f t="shared" si="159"/>
        <v>8799751.4587087259</v>
      </c>
      <c r="DB88" s="17">
        <f t="shared" si="160"/>
        <v>0.99998567253137716</v>
      </c>
      <c r="DC88" s="18">
        <f t="shared" si="161"/>
        <v>8827751.4587087259</v>
      </c>
      <c r="DD88" s="18">
        <f t="shared" si="162"/>
        <v>500</v>
      </c>
      <c r="DE88" s="17">
        <f t="shared" si="163"/>
        <v>0.99930794263991218</v>
      </c>
      <c r="DF88" s="20">
        <f t="shared" si="164"/>
        <v>221.22683559234835</v>
      </c>
      <c r="DH88" s="2">
        <v>28000</v>
      </c>
      <c r="DI88" s="2">
        <v>0</v>
      </c>
      <c r="DJ88" s="2">
        <v>0</v>
      </c>
      <c r="DK88" s="2">
        <f t="shared" si="165"/>
        <v>69795</v>
      </c>
      <c r="DL88" s="2">
        <f t="shared" si="166"/>
        <v>8787391.1972019486</v>
      </c>
      <c r="DM88" s="17">
        <f t="shared" si="167"/>
        <v>0.99998567253137716</v>
      </c>
      <c r="DN88" s="18">
        <f t="shared" si="168"/>
        <v>8815391.1972019486</v>
      </c>
      <c r="DO88" s="18">
        <f t="shared" si="169"/>
        <v>500</v>
      </c>
      <c r="DP88" s="17">
        <f t="shared" si="170"/>
        <v>0.99930626365505282</v>
      </c>
      <c r="DQ88" s="20">
        <f t="shared" si="171"/>
        <v>221.53665058060915</v>
      </c>
      <c r="DS88" s="2">
        <v>28000</v>
      </c>
      <c r="DT88" s="2">
        <v>0</v>
      </c>
      <c r="DU88" s="2">
        <v>0</v>
      </c>
      <c r="DV88" s="2">
        <f t="shared" si="172"/>
        <v>69793</v>
      </c>
      <c r="DW88" s="2">
        <f t="shared" si="173"/>
        <v>8774197.4608659912</v>
      </c>
      <c r="DX88" s="17">
        <f t="shared" si="174"/>
        <v>0.99998567212081269</v>
      </c>
      <c r="DY88" s="18">
        <f t="shared" si="175"/>
        <v>8802197.4608659912</v>
      </c>
      <c r="DZ88" s="18">
        <f t="shared" si="176"/>
        <v>500</v>
      </c>
      <c r="EA88" s="17">
        <f t="shared" si="177"/>
        <v>0.99929322886355376</v>
      </c>
      <c r="EB88" s="20">
        <f t="shared" si="178"/>
        <v>221.85946337954024</v>
      </c>
      <c r="ED88" s="2">
        <v>28000</v>
      </c>
      <c r="EE88" s="2">
        <v>0</v>
      </c>
      <c r="EF88" s="2">
        <v>0</v>
      </c>
      <c r="EG88" s="2">
        <f t="shared" si="179"/>
        <v>69410</v>
      </c>
      <c r="EH88" s="2">
        <f t="shared" si="180"/>
        <v>8744614.0454025809</v>
      </c>
      <c r="EI88" s="17">
        <f t="shared" si="181"/>
        <v>0.99998559306161849</v>
      </c>
      <c r="EJ88" s="18">
        <f t="shared" si="182"/>
        <v>8772614.0454025809</v>
      </c>
      <c r="EK88" s="18">
        <f t="shared" si="183"/>
        <v>500</v>
      </c>
      <c r="EL88" s="17">
        <f t="shared" si="184"/>
        <v>0.99929614986964432</v>
      </c>
      <c r="EM88" s="20">
        <f t="shared" si="185"/>
        <v>221.38669860423875</v>
      </c>
    </row>
    <row r="89" spans="1:143">
      <c r="A89" s="36">
        <v>82</v>
      </c>
      <c r="B89" s="16">
        <f t="shared" si="96"/>
        <v>28500</v>
      </c>
      <c r="C89" s="2">
        <f t="shared" si="97"/>
        <v>0</v>
      </c>
      <c r="D89" s="2">
        <f t="shared" si="97"/>
        <v>0</v>
      </c>
      <c r="E89" s="2">
        <f t="shared" ref="E89:F104" si="187">E88+C89</f>
        <v>841950</v>
      </c>
      <c r="F89" s="2">
        <f t="shared" si="187"/>
        <v>105943262.81420979</v>
      </c>
      <c r="G89" s="17">
        <f t="shared" si="99"/>
        <v>0.99998574757530623</v>
      </c>
      <c r="H89" s="18">
        <f t="shared" si="95"/>
        <v>106285262.81420979</v>
      </c>
      <c r="I89" s="18">
        <f t="shared" si="100"/>
        <v>6000</v>
      </c>
      <c r="J89" s="17">
        <f t="shared" si="186"/>
        <v>0.9993643407300884</v>
      </c>
      <c r="K89" s="20">
        <f t="shared" si="101"/>
        <v>225.62548313812732</v>
      </c>
      <c r="M89" s="2">
        <v>28500</v>
      </c>
      <c r="N89" s="2">
        <v>0</v>
      </c>
      <c r="O89" s="2">
        <v>0</v>
      </c>
      <c r="P89" s="2">
        <f t="shared" si="102"/>
        <v>70549</v>
      </c>
      <c r="Q89" s="2">
        <f t="shared" si="103"/>
        <v>8891823.3047936652</v>
      </c>
      <c r="R89" s="17">
        <f t="shared" si="104"/>
        <v>0.99998582565556338</v>
      </c>
      <c r="S89" s="18">
        <f t="shared" si="105"/>
        <v>8920323.3047936652</v>
      </c>
      <c r="T89" s="18">
        <f t="shared" si="106"/>
        <v>500</v>
      </c>
      <c r="U89" s="17">
        <f t="shared" si="107"/>
        <v>0.99936425089874159</v>
      </c>
      <c r="V89" s="20">
        <f t="shared" si="108"/>
        <v>225.26052548969875</v>
      </c>
      <c r="X89" s="2">
        <v>28500</v>
      </c>
      <c r="Y89" s="2">
        <v>0</v>
      </c>
      <c r="Z89" s="2">
        <v>0</v>
      </c>
      <c r="AA89" s="2">
        <f t="shared" si="109"/>
        <v>70556</v>
      </c>
      <c r="AB89" s="2">
        <f t="shared" si="110"/>
        <v>8893581.2001440227</v>
      </c>
      <c r="AC89" s="17">
        <f t="shared" si="111"/>
        <v>0.99998582706180816</v>
      </c>
      <c r="AD89" s="18">
        <f t="shared" si="112"/>
        <v>8922081.2001440227</v>
      </c>
      <c r="AE89" s="18">
        <f t="shared" si="113"/>
        <v>500</v>
      </c>
      <c r="AF89" s="17">
        <f t="shared" si="114"/>
        <v>0.99936772254704331</v>
      </c>
      <c r="AG89" s="20">
        <f t="shared" si="115"/>
        <v>225.2392714561357</v>
      </c>
      <c r="AI89" s="2">
        <v>28500</v>
      </c>
      <c r="AJ89" s="2">
        <v>0</v>
      </c>
      <c r="AK89" s="2">
        <v>0</v>
      </c>
      <c r="AL89" s="2">
        <f t="shared" si="116"/>
        <v>70556</v>
      </c>
      <c r="AM89" s="2">
        <f t="shared" si="117"/>
        <v>8893581.2001440227</v>
      </c>
      <c r="AN89" s="17">
        <f t="shared" si="118"/>
        <v>0.99998582706180816</v>
      </c>
      <c r="AO89" s="18">
        <f t="shared" si="119"/>
        <v>8922081.2001440227</v>
      </c>
      <c r="AP89" s="18">
        <f t="shared" si="120"/>
        <v>500</v>
      </c>
      <c r="AQ89" s="17">
        <f t="shared" si="121"/>
        <v>0.99936772254704331</v>
      </c>
      <c r="AR89" s="20">
        <f t="shared" si="122"/>
        <v>225.2392714561357</v>
      </c>
      <c r="AT89" s="2">
        <v>28500</v>
      </c>
      <c r="AU89" s="2">
        <v>0</v>
      </c>
      <c r="AV89" s="2">
        <v>0</v>
      </c>
      <c r="AW89" s="2">
        <f t="shared" si="123"/>
        <v>70335</v>
      </c>
      <c r="AX89" s="2">
        <f t="shared" si="124"/>
        <v>8857453.540548468</v>
      </c>
      <c r="AY89" s="17">
        <f t="shared" si="125"/>
        <v>0.99998578252957238</v>
      </c>
      <c r="AZ89" s="18">
        <f t="shared" si="126"/>
        <v>8885953.540548468</v>
      </c>
      <c r="BA89" s="18">
        <f t="shared" si="127"/>
        <v>500</v>
      </c>
      <c r="BB89" s="17">
        <f t="shared" si="128"/>
        <v>0.99936024645936827</v>
      </c>
      <c r="BC89" s="20">
        <f t="shared" si="129"/>
        <v>225.44497405541071</v>
      </c>
      <c r="BE89" s="2">
        <v>28500</v>
      </c>
      <c r="BF89" s="2">
        <v>0</v>
      </c>
      <c r="BG89" s="2">
        <v>0</v>
      </c>
      <c r="BH89" s="2">
        <f t="shared" si="130"/>
        <v>70318</v>
      </c>
      <c r="BI89" s="2">
        <f t="shared" si="131"/>
        <v>8859420.1901045721</v>
      </c>
      <c r="BJ89" s="17">
        <f t="shared" si="132"/>
        <v>0.9999857790924217</v>
      </c>
      <c r="BK89" s="18">
        <f t="shared" si="133"/>
        <v>8887920.1901045721</v>
      </c>
      <c r="BL89" s="18">
        <f t="shared" si="134"/>
        <v>500</v>
      </c>
      <c r="BM89" s="17">
        <f t="shared" si="135"/>
        <v>0.99936237118443727</v>
      </c>
      <c r="BN89" s="20">
        <f t="shared" si="136"/>
        <v>225.34109112955605</v>
      </c>
      <c r="BP89" s="2">
        <v>28500</v>
      </c>
      <c r="BQ89" s="2">
        <v>0</v>
      </c>
      <c r="BR89" s="2">
        <v>0</v>
      </c>
      <c r="BS89" s="2">
        <f t="shared" si="137"/>
        <v>70104</v>
      </c>
      <c r="BT89" s="2">
        <f t="shared" si="138"/>
        <v>8837091.2767777387</v>
      </c>
      <c r="BU89" s="17">
        <f t="shared" si="139"/>
        <v>0.99998573568219096</v>
      </c>
      <c r="BV89" s="18">
        <f t="shared" si="140"/>
        <v>8865591.2767777387</v>
      </c>
      <c r="BW89" s="18">
        <f t="shared" si="141"/>
        <v>500</v>
      </c>
      <c r="BX89" s="17">
        <f t="shared" si="142"/>
        <v>0.99936843639962547</v>
      </c>
      <c r="BY89" s="20">
        <f t="shared" si="143"/>
        <v>225.22250105228227</v>
      </c>
      <c r="CA89" s="2">
        <v>28500</v>
      </c>
      <c r="CB89" s="2">
        <v>0</v>
      </c>
      <c r="CC89" s="2">
        <v>0</v>
      </c>
      <c r="CD89" s="2">
        <f t="shared" si="144"/>
        <v>70435</v>
      </c>
      <c r="CE89" s="2">
        <f t="shared" si="145"/>
        <v>8801479.6795279793</v>
      </c>
      <c r="CF89" s="17">
        <f t="shared" si="146"/>
        <v>0.99998580271452098</v>
      </c>
      <c r="CG89" s="18">
        <f t="shared" si="147"/>
        <v>8829979.6795279793</v>
      </c>
      <c r="CH89" s="18">
        <f t="shared" si="148"/>
        <v>500</v>
      </c>
      <c r="CI89" s="17">
        <f t="shared" si="149"/>
        <v>0.9993910468309124</v>
      </c>
      <c r="CJ89" s="20">
        <f t="shared" si="150"/>
        <v>227.20364535231138</v>
      </c>
      <c r="CL89" s="2">
        <v>28500</v>
      </c>
      <c r="CM89" s="2">
        <v>0</v>
      </c>
      <c r="CN89" s="2">
        <v>0</v>
      </c>
      <c r="CO89" s="2">
        <f t="shared" si="151"/>
        <v>70304</v>
      </c>
      <c r="CP89" s="2">
        <f t="shared" si="152"/>
        <v>8802878.2599900682</v>
      </c>
      <c r="CQ89" s="17">
        <f t="shared" si="153"/>
        <v>0.99998577626057894</v>
      </c>
      <c r="CR89" s="18">
        <f t="shared" si="154"/>
        <v>8831378.2599900682</v>
      </c>
      <c r="CS89" s="18">
        <f t="shared" si="155"/>
        <v>500</v>
      </c>
      <c r="CT89" s="17">
        <f t="shared" si="156"/>
        <v>0.99935954332097088</v>
      </c>
      <c r="CU89" s="20">
        <f t="shared" si="157"/>
        <v>226.7380201375166</v>
      </c>
      <c r="CW89" s="2">
        <v>28500</v>
      </c>
      <c r="CX89" s="2">
        <v>0</v>
      </c>
      <c r="CY89" s="2">
        <v>0</v>
      </c>
      <c r="CZ89" s="2">
        <f t="shared" si="158"/>
        <v>69795</v>
      </c>
      <c r="DA89" s="2">
        <f t="shared" si="159"/>
        <v>8799751.4587087259</v>
      </c>
      <c r="DB89" s="17">
        <f t="shared" si="160"/>
        <v>0.99998567253137716</v>
      </c>
      <c r="DC89" s="18">
        <f t="shared" si="161"/>
        <v>8828251.4587087259</v>
      </c>
      <c r="DD89" s="18">
        <f t="shared" si="162"/>
        <v>500</v>
      </c>
      <c r="DE89" s="17">
        <f t="shared" si="163"/>
        <v>0.99936454300679578</v>
      </c>
      <c r="DF89" s="20">
        <f t="shared" si="164"/>
        <v>225.17731479935458</v>
      </c>
      <c r="DH89" s="2">
        <v>28500</v>
      </c>
      <c r="DI89" s="2">
        <v>0</v>
      </c>
      <c r="DJ89" s="2">
        <v>0</v>
      </c>
      <c r="DK89" s="2">
        <f t="shared" si="165"/>
        <v>69795</v>
      </c>
      <c r="DL89" s="2">
        <f t="shared" si="166"/>
        <v>8787391.1972019486</v>
      </c>
      <c r="DM89" s="17">
        <f t="shared" si="167"/>
        <v>0.99998567253137716</v>
      </c>
      <c r="DN89" s="18">
        <f t="shared" si="168"/>
        <v>8815891.1972019486</v>
      </c>
      <c r="DO89" s="18">
        <f t="shared" si="169"/>
        <v>500</v>
      </c>
      <c r="DP89" s="17">
        <f t="shared" si="170"/>
        <v>0.99936294328737429</v>
      </c>
      <c r="DQ89" s="20">
        <f t="shared" si="171"/>
        <v>225.49266219812003</v>
      </c>
      <c r="DS89" s="2">
        <v>28500</v>
      </c>
      <c r="DT89" s="2">
        <v>0</v>
      </c>
      <c r="DU89" s="2">
        <v>0</v>
      </c>
      <c r="DV89" s="2">
        <f t="shared" si="172"/>
        <v>69793</v>
      </c>
      <c r="DW89" s="2">
        <f t="shared" si="173"/>
        <v>8774197.4608659912</v>
      </c>
      <c r="DX89" s="17">
        <f t="shared" si="174"/>
        <v>0.99998567212081269</v>
      </c>
      <c r="DY89" s="18">
        <f t="shared" si="175"/>
        <v>8802697.4608659912</v>
      </c>
      <c r="DZ89" s="18">
        <f t="shared" si="176"/>
        <v>500</v>
      </c>
      <c r="EA89" s="17">
        <f t="shared" si="177"/>
        <v>0.99934999271333713</v>
      </c>
      <c r="EB89" s="20">
        <f t="shared" si="178"/>
        <v>225.82123951131774</v>
      </c>
      <c r="ED89" s="2">
        <v>28500</v>
      </c>
      <c r="EE89" s="2">
        <v>0</v>
      </c>
      <c r="EF89" s="2">
        <v>0</v>
      </c>
      <c r="EG89" s="2">
        <f t="shared" si="179"/>
        <v>69410</v>
      </c>
      <c r="EH89" s="2">
        <f t="shared" si="180"/>
        <v>8744614.0454025809</v>
      </c>
      <c r="EI89" s="17">
        <f t="shared" si="181"/>
        <v>0.99998559306161849</v>
      </c>
      <c r="EJ89" s="18">
        <f t="shared" si="182"/>
        <v>8773114.0454025809</v>
      </c>
      <c r="EK89" s="18">
        <f t="shared" si="183"/>
        <v>500</v>
      </c>
      <c r="EL89" s="17">
        <f t="shared" si="184"/>
        <v>0.9993531053075958</v>
      </c>
      <c r="EM89" s="20">
        <f t="shared" si="185"/>
        <v>225.34003250788587</v>
      </c>
    </row>
    <row r="90" spans="1:143">
      <c r="A90" s="36">
        <v>83</v>
      </c>
      <c r="B90" s="16">
        <f t="shared" si="96"/>
        <v>29000</v>
      </c>
      <c r="C90" s="2">
        <f t="shared" si="97"/>
        <v>0</v>
      </c>
      <c r="D90" s="2">
        <f t="shared" si="97"/>
        <v>0</v>
      </c>
      <c r="E90" s="2">
        <f t="shared" si="187"/>
        <v>841950</v>
      </c>
      <c r="F90" s="2">
        <f t="shared" si="187"/>
        <v>105943262.81420979</v>
      </c>
      <c r="G90" s="17">
        <f t="shared" si="99"/>
        <v>0.99998574757530623</v>
      </c>
      <c r="H90" s="18">
        <f t="shared" si="95"/>
        <v>106291262.81420979</v>
      </c>
      <c r="I90" s="18">
        <f t="shared" si="100"/>
        <v>6000</v>
      </c>
      <c r="J90" s="17">
        <f t="shared" si="186"/>
        <v>0.99942075669863961</v>
      </c>
      <c r="K90" s="20">
        <f t="shared" si="101"/>
        <v>229.58382494756816</v>
      </c>
      <c r="M90" s="2">
        <v>29000</v>
      </c>
      <c r="N90" s="2">
        <v>0</v>
      </c>
      <c r="O90" s="2">
        <v>0</v>
      </c>
      <c r="P90" s="2">
        <f t="shared" si="102"/>
        <v>70549</v>
      </c>
      <c r="Q90" s="2">
        <f t="shared" si="103"/>
        <v>8891823.3047936652</v>
      </c>
      <c r="R90" s="17">
        <f t="shared" si="104"/>
        <v>0.99998582565556338</v>
      </c>
      <c r="S90" s="18">
        <f t="shared" si="105"/>
        <v>8920823.3047936652</v>
      </c>
      <c r="T90" s="18">
        <f t="shared" si="106"/>
        <v>500</v>
      </c>
      <c r="U90" s="17">
        <f t="shared" si="107"/>
        <v>0.99942026704393894</v>
      </c>
      <c r="V90" s="20">
        <f t="shared" si="108"/>
        <v>229.21246453337767</v>
      </c>
      <c r="X90" s="2">
        <v>29000</v>
      </c>
      <c r="Y90" s="2">
        <v>0</v>
      </c>
      <c r="Z90" s="2">
        <v>0</v>
      </c>
      <c r="AA90" s="2">
        <f t="shared" si="109"/>
        <v>70556</v>
      </c>
      <c r="AB90" s="2">
        <f t="shared" si="110"/>
        <v>8893581.2001440227</v>
      </c>
      <c r="AC90" s="17">
        <f t="shared" si="111"/>
        <v>0.99998582706180816</v>
      </c>
      <c r="AD90" s="18">
        <f t="shared" si="112"/>
        <v>8922581.2001440227</v>
      </c>
      <c r="AE90" s="18">
        <f t="shared" si="113"/>
        <v>500</v>
      </c>
      <c r="AF90" s="17">
        <f t="shared" si="114"/>
        <v>0.99942372785007338</v>
      </c>
      <c r="AG90" s="20">
        <f t="shared" si="115"/>
        <v>229.1908376220328</v>
      </c>
      <c r="AI90" s="2">
        <v>29000</v>
      </c>
      <c r="AJ90" s="2">
        <v>0</v>
      </c>
      <c r="AK90" s="2">
        <v>0</v>
      </c>
      <c r="AL90" s="2">
        <f t="shared" si="116"/>
        <v>70556</v>
      </c>
      <c r="AM90" s="2">
        <f t="shared" si="117"/>
        <v>8893581.2001440227</v>
      </c>
      <c r="AN90" s="17">
        <f t="shared" si="118"/>
        <v>0.99998582706180816</v>
      </c>
      <c r="AO90" s="18">
        <f t="shared" si="119"/>
        <v>8922581.2001440227</v>
      </c>
      <c r="AP90" s="18">
        <f t="shared" si="120"/>
        <v>500</v>
      </c>
      <c r="AQ90" s="17">
        <f t="shared" si="121"/>
        <v>0.99942372785007338</v>
      </c>
      <c r="AR90" s="20">
        <f t="shared" si="122"/>
        <v>229.1908376220328</v>
      </c>
      <c r="AT90" s="2">
        <v>29000</v>
      </c>
      <c r="AU90" s="2">
        <v>0</v>
      </c>
      <c r="AV90" s="2">
        <v>0</v>
      </c>
      <c r="AW90" s="2">
        <f t="shared" si="123"/>
        <v>70335</v>
      </c>
      <c r="AX90" s="2">
        <f t="shared" si="124"/>
        <v>8857453.540548468</v>
      </c>
      <c r="AY90" s="17">
        <f t="shared" si="125"/>
        <v>0.99998578252957238</v>
      </c>
      <c r="AZ90" s="18">
        <f t="shared" si="126"/>
        <v>8886453.540548468</v>
      </c>
      <c r="BA90" s="18">
        <f t="shared" si="127"/>
        <v>500</v>
      </c>
      <c r="BB90" s="17">
        <f t="shared" si="128"/>
        <v>0.99941647904273134</v>
      </c>
      <c r="BC90" s="20">
        <f t="shared" si="129"/>
        <v>229.40014903883898</v>
      </c>
      <c r="BE90" s="2">
        <v>29000</v>
      </c>
      <c r="BF90" s="2">
        <v>0</v>
      </c>
      <c r="BG90" s="2">
        <v>0</v>
      </c>
      <c r="BH90" s="2">
        <f t="shared" si="130"/>
        <v>70318</v>
      </c>
      <c r="BI90" s="2">
        <f t="shared" si="131"/>
        <v>8859420.1901045721</v>
      </c>
      <c r="BJ90" s="17">
        <f t="shared" si="132"/>
        <v>0.9999857790924217</v>
      </c>
      <c r="BK90" s="18">
        <f t="shared" si="133"/>
        <v>8888420.1901045721</v>
      </c>
      <c r="BL90" s="18">
        <f t="shared" si="134"/>
        <v>500</v>
      </c>
      <c r="BM90" s="17">
        <f t="shared" si="135"/>
        <v>0.99941859144462231</v>
      </c>
      <c r="BN90" s="20">
        <f t="shared" si="136"/>
        <v>229.29444360551318</v>
      </c>
      <c r="BP90" s="2">
        <v>29000</v>
      </c>
      <c r="BQ90" s="2">
        <v>0</v>
      </c>
      <c r="BR90" s="2">
        <v>0</v>
      </c>
      <c r="BS90" s="2">
        <f t="shared" si="137"/>
        <v>70104</v>
      </c>
      <c r="BT90" s="2">
        <f t="shared" si="138"/>
        <v>8837091.2767777387</v>
      </c>
      <c r="BU90" s="17">
        <f t="shared" si="139"/>
        <v>0.99998573568219096</v>
      </c>
      <c r="BV90" s="18">
        <f t="shared" si="140"/>
        <v>8866091.2767777387</v>
      </c>
      <c r="BW90" s="18">
        <f t="shared" si="141"/>
        <v>500</v>
      </c>
      <c r="BX90" s="17">
        <f t="shared" si="142"/>
        <v>0.99942479859844557</v>
      </c>
      <c r="BY90" s="20">
        <f t="shared" si="143"/>
        <v>229.17377300056791</v>
      </c>
      <c r="CA90" s="2">
        <v>29000</v>
      </c>
      <c r="CB90" s="2">
        <v>0</v>
      </c>
      <c r="CC90" s="2">
        <v>0</v>
      </c>
      <c r="CD90" s="2">
        <f t="shared" si="144"/>
        <v>70435</v>
      </c>
      <c r="CE90" s="2">
        <f t="shared" si="145"/>
        <v>8801479.6795279793</v>
      </c>
      <c r="CF90" s="17">
        <f t="shared" si="146"/>
        <v>0.99998580271452098</v>
      </c>
      <c r="CG90" s="18">
        <f t="shared" si="147"/>
        <v>8830479.6795279793</v>
      </c>
      <c r="CH90" s="18">
        <f t="shared" si="148"/>
        <v>500</v>
      </c>
      <c r="CI90" s="17">
        <f t="shared" si="149"/>
        <v>0.99944763762064814</v>
      </c>
      <c r="CJ90" s="20">
        <f t="shared" si="150"/>
        <v>231.18967421814139</v>
      </c>
      <c r="CL90" s="2">
        <v>29000</v>
      </c>
      <c r="CM90" s="2">
        <v>0</v>
      </c>
      <c r="CN90" s="2">
        <v>0</v>
      </c>
      <c r="CO90" s="2">
        <f t="shared" si="151"/>
        <v>70304</v>
      </c>
      <c r="CP90" s="2">
        <f t="shared" si="152"/>
        <v>8802878.2599900682</v>
      </c>
      <c r="CQ90" s="17">
        <f t="shared" si="153"/>
        <v>0.99998577626057894</v>
      </c>
      <c r="CR90" s="18">
        <f t="shared" si="154"/>
        <v>8831878.2599900682</v>
      </c>
      <c r="CS90" s="18">
        <f t="shared" si="155"/>
        <v>500</v>
      </c>
      <c r="CT90" s="17">
        <f t="shared" si="156"/>
        <v>0.99941612336509889</v>
      </c>
      <c r="CU90" s="20">
        <f t="shared" si="157"/>
        <v>230.71588013992917</v>
      </c>
      <c r="CW90" s="2">
        <v>29000</v>
      </c>
      <c r="CX90" s="2">
        <v>0</v>
      </c>
      <c r="CY90" s="2">
        <v>0</v>
      </c>
      <c r="CZ90" s="2">
        <f t="shared" si="158"/>
        <v>69795</v>
      </c>
      <c r="DA90" s="2">
        <f t="shared" si="159"/>
        <v>8799751.4587087259</v>
      </c>
      <c r="DB90" s="17">
        <f t="shared" si="160"/>
        <v>0.99998567253137716</v>
      </c>
      <c r="DC90" s="18">
        <f t="shared" si="161"/>
        <v>8828751.4587087259</v>
      </c>
      <c r="DD90" s="18">
        <f t="shared" si="162"/>
        <v>500</v>
      </c>
      <c r="DE90" s="17">
        <f t="shared" si="163"/>
        <v>0.99942114337367938</v>
      </c>
      <c r="DF90" s="20">
        <f t="shared" si="164"/>
        <v>229.1277940063608</v>
      </c>
      <c r="DH90" s="2">
        <v>29000</v>
      </c>
      <c r="DI90" s="2">
        <v>0</v>
      </c>
      <c r="DJ90" s="2">
        <v>0</v>
      </c>
      <c r="DK90" s="2">
        <f t="shared" si="165"/>
        <v>69795</v>
      </c>
      <c r="DL90" s="2">
        <f t="shared" si="166"/>
        <v>8787391.1972019486</v>
      </c>
      <c r="DM90" s="17">
        <f t="shared" si="167"/>
        <v>0.99998567253137716</v>
      </c>
      <c r="DN90" s="18">
        <f t="shared" si="168"/>
        <v>8816391.1972019486</v>
      </c>
      <c r="DO90" s="18">
        <f t="shared" si="169"/>
        <v>500</v>
      </c>
      <c r="DP90" s="17">
        <f t="shared" si="170"/>
        <v>0.99941962291969577</v>
      </c>
      <c r="DQ90" s="20">
        <f t="shared" si="171"/>
        <v>229.44867381563091</v>
      </c>
      <c r="DS90" s="2">
        <v>29000</v>
      </c>
      <c r="DT90" s="2">
        <v>0</v>
      </c>
      <c r="DU90" s="2">
        <v>0</v>
      </c>
      <c r="DV90" s="2">
        <f t="shared" si="172"/>
        <v>69793</v>
      </c>
      <c r="DW90" s="2">
        <f t="shared" si="173"/>
        <v>8774197.4608659912</v>
      </c>
      <c r="DX90" s="17">
        <f t="shared" si="174"/>
        <v>0.99998567212081269</v>
      </c>
      <c r="DY90" s="18">
        <f t="shared" si="175"/>
        <v>8803197.4608659912</v>
      </c>
      <c r="DZ90" s="18">
        <f t="shared" si="176"/>
        <v>500</v>
      </c>
      <c r="EA90" s="17">
        <f t="shared" si="177"/>
        <v>0.9994067565631205</v>
      </c>
      <c r="EB90" s="20">
        <f t="shared" si="178"/>
        <v>229.78301564309527</v>
      </c>
      <c r="ED90" s="2">
        <v>29000</v>
      </c>
      <c r="EE90" s="2">
        <v>0</v>
      </c>
      <c r="EF90" s="2">
        <v>0</v>
      </c>
      <c r="EG90" s="2">
        <f t="shared" si="179"/>
        <v>69410</v>
      </c>
      <c r="EH90" s="2">
        <f t="shared" si="180"/>
        <v>8744614.0454025809</v>
      </c>
      <c r="EI90" s="17">
        <f t="shared" si="181"/>
        <v>0.99998559306161849</v>
      </c>
      <c r="EJ90" s="18">
        <f t="shared" si="182"/>
        <v>8773614.0454025809</v>
      </c>
      <c r="EK90" s="18">
        <f t="shared" si="183"/>
        <v>500</v>
      </c>
      <c r="EL90" s="17">
        <f t="shared" si="184"/>
        <v>0.99941006074554717</v>
      </c>
      <c r="EM90" s="20">
        <f t="shared" si="185"/>
        <v>229.29336641153299</v>
      </c>
    </row>
    <row r="91" spans="1:143">
      <c r="A91" s="36">
        <v>84</v>
      </c>
      <c r="B91" s="16">
        <f t="shared" si="96"/>
        <v>29500</v>
      </c>
      <c r="C91" s="2">
        <f t="shared" si="97"/>
        <v>0</v>
      </c>
      <c r="D91" s="2">
        <f t="shared" si="97"/>
        <v>0</v>
      </c>
      <c r="E91" s="2">
        <f t="shared" si="187"/>
        <v>841950</v>
      </c>
      <c r="F91" s="2">
        <f t="shared" si="187"/>
        <v>105943262.81420979</v>
      </c>
      <c r="G91" s="17">
        <f t="shared" si="99"/>
        <v>0.99998574757530623</v>
      </c>
      <c r="H91" s="18">
        <f t="shared" si="95"/>
        <v>106297262.81420979</v>
      </c>
      <c r="I91" s="18">
        <f t="shared" si="100"/>
        <v>6000</v>
      </c>
      <c r="J91" s="17">
        <f t="shared" si="186"/>
        <v>0.99947717266719072</v>
      </c>
      <c r="K91" s="20">
        <f t="shared" si="101"/>
        <v>233.54216675700897</v>
      </c>
      <c r="M91" s="2">
        <v>29500</v>
      </c>
      <c r="N91" s="2">
        <v>0</v>
      </c>
      <c r="O91" s="2">
        <v>0</v>
      </c>
      <c r="P91" s="2">
        <f t="shared" si="102"/>
        <v>70549</v>
      </c>
      <c r="Q91" s="2">
        <f t="shared" si="103"/>
        <v>8891823.3047936652</v>
      </c>
      <c r="R91" s="17">
        <f t="shared" si="104"/>
        <v>0.99998582565556338</v>
      </c>
      <c r="S91" s="18">
        <f t="shared" si="105"/>
        <v>8921323.3047936652</v>
      </c>
      <c r="T91" s="18">
        <f t="shared" si="106"/>
        <v>500</v>
      </c>
      <c r="U91" s="17">
        <f t="shared" si="107"/>
        <v>0.99947628318913639</v>
      </c>
      <c r="V91" s="20">
        <f t="shared" si="108"/>
        <v>233.16440357705659</v>
      </c>
      <c r="X91" s="2">
        <v>29500</v>
      </c>
      <c r="Y91" s="2">
        <v>0</v>
      </c>
      <c r="Z91" s="2">
        <v>0</v>
      </c>
      <c r="AA91" s="2">
        <f t="shared" si="109"/>
        <v>70556</v>
      </c>
      <c r="AB91" s="2">
        <f t="shared" si="110"/>
        <v>8893581.2001440227</v>
      </c>
      <c r="AC91" s="17">
        <f t="shared" si="111"/>
        <v>0.99998582706180816</v>
      </c>
      <c r="AD91" s="18">
        <f t="shared" si="112"/>
        <v>8923081.2001440227</v>
      </c>
      <c r="AE91" s="18">
        <f t="shared" si="113"/>
        <v>500</v>
      </c>
      <c r="AF91" s="17">
        <f t="shared" si="114"/>
        <v>0.99947973315310357</v>
      </c>
      <c r="AG91" s="20">
        <f t="shared" si="115"/>
        <v>233.14240378792994</v>
      </c>
      <c r="AI91" s="2">
        <v>29500</v>
      </c>
      <c r="AJ91" s="2">
        <v>0</v>
      </c>
      <c r="AK91" s="2">
        <v>0</v>
      </c>
      <c r="AL91" s="2">
        <f t="shared" si="116"/>
        <v>70556</v>
      </c>
      <c r="AM91" s="2">
        <f t="shared" si="117"/>
        <v>8893581.2001440227</v>
      </c>
      <c r="AN91" s="17">
        <f t="shared" si="118"/>
        <v>0.99998582706180816</v>
      </c>
      <c r="AO91" s="18">
        <f t="shared" si="119"/>
        <v>8923081.2001440227</v>
      </c>
      <c r="AP91" s="18">
        <f t="shared" si="120"/>
        <v>500</v>
      </c>
      <c r="AQ91" s="17">
        <f t="shared" si="121"/>
        <v>0.99947973315310357</v>
      </c>
      <c r="AR91" s="20">
        <f t="shared" si="122"/>
        <v>233.14240378792994</v>
      </c>
      <c r="AT91" s="2">
        <v>29500</v>
      </c>
      <c r="AU91" s="2">
        <v>0</v>
      </c>
      <c r="AV91" s="2">
        <v>0</v>
      </c>
      <c r="AW91" s="2">
        <f t="shared" si="123"/>
        <v>70335</v>
      </c>
      <c r="AX91" s="2">
        <f t="shared" si="124"/>
        <v>8857453.540548468</v>
      </c>
      <c r="AY91" s="17">
        <f t="shared" si="125"/>
        <v>0.99998578252957238</v>
      </c>
      <c r="AZ91" s="18">
        <f t="shared" si="126"/>
        <v>8886953.540548468</v>
      </c>
      <c r="BA91" s="18">
        <f t="shared" si="127"/>
        <v>500</v>
      </c>
      <c r="BB91" s="17">
        <f t="shared" si="128"/>
        <v>0.99947271162609452</v>
      </c>
      <c r="BC91" s="20">
        <f t="shared" si="129"/>
        <v>233.35532402226724</v>
      </c>
      <c r="BE91" s="2">
        <v>29500</v>
      </c>
      <c r="BF91" s="2">
        <v>0</v>
      </c>
      <c r="BG91" s="2">
        <v>0</v>
      </c>
      <c r="BH91" s="2">
        <f t="shared" si="130"/>
        <v>70318</v>
      </c>
      <c r="BI91" s="2">
        <f t="shared" si="131"/>
        <v>8859420.1901045721</v>
      </c>
      <c r="BJ91" s="17">
        <f t="shared" si="132"/>
        <v>0.9999857790924217</v>
      </c>
      <c r="BK91" s="18">
        <f t="shared" si="133"/>
        <v>8888920.1901045721</v>
      </c>
      <c r="BL91" s="18">
        <f t="shared" si="134"/>
        <v>500</v>
      </c>
      <c r="BM91" s="17">
        <f t="shared" si="135"/>
        <v>0.99947481170480745</v>
      </c>
      <c r="BN91" s="20">
        <f t="shared" si="136"/>
        <v>233.24779608147031</v>
      </c>
      <c r="BP91" s="2">
        <v>29500</v>
      </c>
      <c r="BQ91" s="2">
        <v>0</v>
      </c>
      <c r="BR91" s="2">
        <v>0</v>
      </c>
      <c r="BS91" s="2">
        <f t="shared" si="137"/>
        <v>70104</v>
      </c>
      <c r="BT91" s="2">
        <f t="shared" si="138"/>
        <v>8837091.2767777387</v>
      </c>
      <c r="BU91" s="17">
        <f t="shared" si="139"/>
        <v>0.99998573568219096</v>
      </c>
      <c r="BV91" s="18">
        <f t="shared" si="140"/>
        <v>8866591.2767777387</v>
      </c>
      <c r="BW91" s="18">
        <f t="shared" si="141"/>
        <v>500</v>
      </c>
      <c r="BX91" s="17">
        <f t="shared" si="142"/>
        <v>0.99948116079726568</v>
      </c>
      <c r="BY91" s="20">
        <f t="shared" si="143"/>
        <v>233.12504494885357</v>
      </c>
      <c r="CA91" s="2">
        <v>29500</v>
      </c>
      <c r="CB91" s="2">
        <v>0</v>
      </c>
      <c r="CC91" s="2">
        <v>0</v>
      </c>
      <c r="CD91" s="2">
        <f t="shared" si="144"/>
        <v>70435</v>
      </c>
      <c r="CE91" s="2">
        <f t="shared" si="145"/>
        <v>8801479.6795279793</v>
      </c>
      <c r="CF91" s="17">
        <f t="shared" si="146"/>
        <v>0.99998580271452098</v>
      </c>
      <c r="CG91" s="18">
        <f t="shared" si="147"/>
        <v>8830979.6795279793</v>
      </c>
      <c r="CH91" s="18">
        <f t="shared" si="148"/>
        <v>500</v>
      </c>
      <c r="CI91" s="17">
        <f t="shared" si="149"/>
        <v>0.999504228410384</v>
      </c>
      <c r="CJ91" s="20">
        <f t="shared" si="150"/>
        <v>235.17570308397143</v>
      </c>
      <c r="CL91" s="2">
        <v>29500</v>
      </c>
      <c r="CM91" s="2">
        <v>0</v>
      </c>
      <c r="CN91" s="2">
        <v>0</v>
      </c>
      <c r="CO91" s="2">
        <f t="shared" si="151"/>
        <v>70304</v>
      </c>
      <c r="CP91" s="2">
        <f t="shared" si="152"/>
        <v>8802878.2599900682</v>
      </c>
      <c r="CQ91" s="17">
        <f t="shared" si="153"/>
        <v>0.99998577626057894</v>
      </c>
      <c r="CR91" s="18">
        <f t="shared" si="154"/>
        <v>8832378.2599900682</v>
      </c>
      <c r="CS91" s="18">
        <f t="shared" si="155"/>
        <v>500</v>
      </c>
      <c r="CT91" s="17">
        <f t="shared" si="156"/>
        <v>0.99947270340922678</v>
      </c>
      <c r="CU91" s="20">
        <f t="shared" si="157"/>
        <v>234.69374014234174</v>
      </c>
      <c r="CW91" s="2">
        <v>29500</v>
      </c>
      <c r="CX91" s="2">
        <v>0</v>
      </c>
      <c r="CY91" s="2">
        <v>0</v>
      </c>
      <c r="CZ91" s="2">
        <f t="shared" si="158"/>
        <v>69795</v>
      </c>
      <c r="DA91" s="2">
        <f t="shared" si="159"/>
        <v>8799751.4587087259</v>
      </c>
      <c r="DB91" s="17">
        <f t="shared" si="160"/>
        <v>0.99998567253137716</v>
      </c>
      <c r="DC91" s="18">
        <f t="shared" si="161"/>
        <v>8829251.4587087259</v>
      </c>
      <c r="DD91" s="18">
        <f t="shared" si="162"/>
        <v>500</v>
      </c>
      <c r="DE91" s="17">
        <f t="shared" si="163"/>
        <v>0.99947774374056286</v>
      </c>
      <c r="DF91" s="20">
        <f t="shared" si="164"/>
        <v>233.07827321336703</v>
      </c>
      <c r="DH91" s="2">
        <v>29500</v>
      </c>
      <c r="DI91" s="2">
        <v>0</v>
      </c>
      <c r="DJ91" s="2">
        <v>0</v>
      </c>
      <c r="DK91" s="2">
        <f t="shared" si="165"/>
        <v>69795</v>
      </c>
      <c r="DL91" s="2">
        <f t="shared" si="166"/>
        <v>8787391.1972019486</v>
      </c>
      <c r="DM91" s="17">
        <f t="shared" si="167"/>
        <v>0.99998567253137716</v>
      </c>
      <c r="DN91" s="18">
        <f t="shared" si="168"/>
        <v>8816891.1972019486</v>
      </c>
      <c r="DO91" s="18">
        <f t="shared" si="169"/>
        <v>500</v>
      </c>
      <c r="DP91" s="17">
        <f t="shared" si="170"/>
        <v>0.99947630255201725</v>
      </c>
      <c r="DQ91" s="20">
        <f t="shared" si="171"/>
        <v>233.40468543314179</v>
      </c>
      <c r="DS91" s="2">
        <v>29500</v>
      </c>
      <c r="DT91" s="2">
        <v>0</v>
      </c>
      <c r="DU91" s="2">
        <v>0</v>
      </c>
      <c r="DV91" s="2">
        <f t="shared" si="172"/>
        <v>69793</v>
      </c>
      <c r="DW91" s="2">
        <f t="shared" si="173"/>
        <v>8774197.4608659912</v>
      </c>
      <c r="DX91" s="17">
        <f t="shared" si="174"/>
        <v>0.99998567212081269</v>
      </c>
      <c r="DY91" s="18">
        <f t="shared" si="175"/>
        <v>8803697.4608659912</v>
      </c>
      <c r="DZ91" s="18">
        <f t="shared" si="176"/>
        <v>500</v>
      </c>
      <c r="EA91" s="17">
        <f t="shared" si="177"/>
        <v>0.99946352041290376</v>
      </c>
      <c r="EB91" s="20">
        <f t="shared" si="178"/>
        <v>233.74479177487277</v>
      </c>
      <c r="ED91" s="2">
        <v>29500</v>
      </c>
      <c r="EE91" s="2">
        <v>0</v>
      </c>
      <c r="EF91" s="2">
        <v>0</v>
      </c>
      <c r="EG91" s="2">
        <f t="shared" si="179"/>
        <v>69410</v>
      </c>
      <c r="EH91" s="2">
        <f t="shared" si="180"/>
        <v>8744614.0454025809</v>
      </c>
      <c r="EI91" s="17">
        <f t="shared" si="181"/>
        <v>0.99998559306161849</v>
      </c>
      <c r="EJ91" s="18">
        <f t="shared" si="182"/>
        <v>8774114.0454025809</v>
      </c>
      <c r="EK91" s="18">
        <f t="shared" si="183"/>
        <v>500</v>
      </c>
      <c r="EL91" s="17">
        <f t="shared" si="184"/>
        <v>0.99946701618349865</v>
      </c>
      <c r="EM91" s="20">
        <f t="shared" si="185"/>
        <v>233.24670031518011</v>
      </c>
    </row>
    <row r="92" spans="1:143">
      <c r="A92" s="36">
        <v>85</v>
      </c>
      <c r="B92" s="16">
        <f t="shared" si="96"/>
        <v>30000</v>
      </c>
      <c r="C92" s="2">
        <f t="shared" si="97"/>
        <v>0</v>
      </c>
      <c r="D92" s="2">
        <f t="shared" si="97"/>
        <v>0</v>
      </c>
      <c r="E92" s="2">
        <f t="shared" si="187"/>
        <v>841950</v>
      </c>
      <c r="F92" s="2">
        <f t="shared" si="187"/>
        <v>105943262.81420979</v>
      </c>
      <c r="G92" s="17">
        <f t="shared" si="99"/>
        <v>0.99998574757530623</v>
      </c>
      <c r="H92" s="18">
        <f t="shared" si="95"/>
        <v>106303262.81420979</v>
      </c>
      <c r="I92" s="18">
        <f t="shared" si="100"/>
        <v>6000</v>
      </c>
      <c r="J92" s="17">
        <f t="shared" si="186"/>
        <v>0.99953358863574193</v>
      </c>
      <c r="K92" s="20">
        <f t="shared" si="101"/>
        <v>237.50050856644981</v>
      </c>
      <c r="M92" s="2">
        <v>30000</v>
      </c>
      <c r="N92" s="2">
        <v>0</v>
      </c>
      <c r="O92" s="2">
        <v>0</v>
      </c>
      <c r="P92" s="2">
        <f t="shared" si="102"/>
        <v>70549</v>
      </c>
      <c r="Q92" s="2">
        <f t="shared" si="103"/>
        <v>8891823.3047936652</v>
      </c>
      <c r="R92" s="17">
        <f t="shared" si="104"/>
        <v>0.99998582565556338</v>
      </c>
      <c r="S92" s="18">
        <f t="shared" si="105"/>
        <v>8921823.3047936652</v>
      </c>
      <c r="T92" s="18">
        <f t="shared" si="106"/>
        <v>500</v>
      </c>
      <c r="U92" s="17">
        <f t="shared" si="107"/>
        <v>0.99953229933433385</v>
      </c>
      <c r="V92" s="20">
        <f t="shared" si="108"/>
        <v>237.11634262073551</v>
      </c>
      <c r="X92" s="2">
        <v>30000</v>
      </c>
      <c r="Y92" s="2">
        <v>0</v>
      </c>
      <c r="Z92" s="2">
        <v>0</v>
      </c>
      <c r="AA92" s="2">
        <f t="shared" si="109"/>
        <v>70556</v>
      </c>
      <c r="AB92" s="2">
        <f t="shared" si="110"/>
        <v>8893581.2001440227</v>
      </c>
      <c r="AC92" s="17">
        <f t="shared" si="111"/>
        <v>0.99998582706180816</v>
      </c>
      <c r="AD92" s="18">
        <f t="shared" si="112"/>
        <v>8923581.2001440227</v>
      </c>
      <c r="AE92" s="18">
        <f t="shared" si="113"/>
        <v>500</v>
      </c>
      <c r="AF92" s="17">
        <f t="shared" si="114"/>
        <v>0.99953573845613364</v>
      </c>
      <c r="AG92" s="20">
        <f t="shared" si="115"/>
        <v>237.09396995382704</v>
      </c>
      <c r="AI92" s="2">
        <v>30000</v>
      </c>
      <c r="AJ92" s="2">
        <v>0</v>
      </c>
      <c r="AK92" s="2">
        <v>0</v>
      </c>
      <c r="AL92" s="2">
        <f t="shared" si="116"/>
        <v>70556</v>
      </c>
      <c r="AM92" s="2">
        <f t="shared" si="117"/>
        <v>8893581.2001440227</v>
      </c>
      <c r="AN92" s="17">
        <f t="shared" si="118"/>
        <v>0.99998582706180816</v>
      </c>
      <c r="AO92" s="18">
        <f t="shared" si="119"/>
        <v>8923581.2001440227</v>
      </c>
      <c r="AP92" s="18">
        <f t="shared" si="120"/>
        <v>500</v>
      </c>
      <c r="AQ92" s="17">
        <f t="shared" si="121"/>
        <v>0.99953573845613364</v>
      </c>
      <c r="AR92" s="20">
        <f t="shared" si="122"/>
        <v>237.09396995382704</v>
      </c>
      <c r="AT92" s="2">
        <v>30000</v>
      </c>
      <c r="AU92" s="2">
        <v>0</v>
      </c>
      <c r="AV92" s="2">
        <v>0</v>
      </c>
      <c r="AW92" s="2">
        <f t="shared" si="123"/>
        <v>70335</v>
      </c>
      <c r="AX92" s="2">
        <f t="shared" si="124"/>
        <v>8857453.540548468</v>
      </c>
      <c r="AY92" s="17">
        <f t="shared" si="125"/>
        <v>0.99998578252957238</v>
      </c>
      <c r="AZ92" s="18">
        <f t="shared" si="126"/>
        <v>8887453.540548468</v>
      </c>
      <c r="BA92" s="18">
        <f t="shared" si="127"/>
        <v>500</v>
      </c>
      <c r="BB92" s="17">
        <f t="shared" si="128"/>
        <v>0.99952894420945759</v>
      </c>
      <c r="BC92" s="20">
        <f t="shared" si="129"/>
        <v>237.3104990056955</v>
      </c>
      <c r="BE92" s="2">
        <v>30000</v>
      </c>
      <c r="BF92" s="2">
        <v>0</v>
      </c>
      <c r="BG92" s="2">
        <v>0</v>
      </c>
      <c r="BH92" s="2">
        <f t="shared" si="130"/>
        <v>70318</v>
      </c>
      <c r="BI92" s="2">
        <f t="shared" si="131"/>
        <v>8859420.1901045721</v>
      </c>
      <c r="BJ92" s="17">
        <f t="shared" si="132"/>
        <v>0.9999857790924217</v>
      </c>
      <c r="BK92" s="18">
        <f t="shared" si="133"/>
        <v>8889420.1901045721</v>
      </c>
      <c r="BL92" s="18">
        <f t="shared" si="134"/>
        <v>500</v>
      </c>
      <c r="BM92" s="17">
        <f t="shared" si="135"/>
        <v>0.9995310319649926</v>
      </c>
      <c r="BN92" s="20">
        <f t="shared" si="136"/>
        <v>237.20114855742742</v>
      </c>
      <c r="BP92" s="2">
        <v>30000</v>
      </c>
      <c r="BQ92" s="2">
        <v>0</v>
      </c>
      <c r="BR92" s="2">
        <v>0</v>
      </c>
      <c r="BS92" s="2">
        <f t="shared" si="137"/>
        <v>70104</v>
      </c>
      <c r="BT92" s="2">
        <f t="shared" si="138"/>
        <v>8837091.2767777387</v>
      </c>
      <c r="BU92" s="17">
        <f t="shared" si="139"/>
        <v>0.99998573568219096</v>
      </c>
      <c r="BV92" s="18">
        <f t="shared" si="140"/>
        <v>8867091.2767777387</v>
      </c>
      <c r="BW92" s="18">
        <f t="shared" si="141"/>
        <v>500</v>
      </c>
      <c r="BX92" s="17">
        <f t="shared" si="142"/>
        <v>0.99953752299608589</v>
      </c>
      <c r="BY92" s="20">
        <f t="shared" si="143"/>
        <v>237.07631689713921</v>
      </c>
      <c r="CA92" s="2">
        <v>30000</v>
      </c>
      <c r="CB92" s="2">
        <v>0</v>
      </c>
      <c r="CC92" s="2">
        <v>0</v>
      </c>
      <c r="CD92" s="2">
        <f t="shared" si="144"/>
        <v>70435</v>
      </c>
      <c r="CE92" s="2">
        <f t="shared" si="145"/>
        <v>8801479.6795279793</v>
      </c>
      <c r="CF92" s="17">
        <f t="shared" si="146"/>
        <v>0.99998580271452098</v>
      </c>
      <c r="CG92" s="18">
        <f t="shared" si="147"/>
        <v>8831479.6795279793</v>
      </c>
      <c r="CH92" s="18">
        <f t="shared" si="148"/>
        <v>500</v>
      </c>
      <c r="CI92" s="17">
        <f t="shared" si="149"/>
        <v>0.99956081920011974</v>
      </c>
      <c r="CJ92" s="20">
        <f t="shared" si="150"/>
        <v>239.16173194980146</v>
      </c>
      <c r="CL92" s="2">
        <v>30000</v>
      </c>
      <c r="CM92" s="2">
        <v>0</v>
      </c>
      <c r="CN92" s="2">
        <v>0</v>
      </c>
      <c r="CO92" s="2">
        <f t="shared" si="151"/>
        <v>70304</v>
      </c>
      <c r="CP92" s="2">
        <f t="shared" si="152"/>
        <v>8802878.2599900682</v>
      </c>
      <c r="CQ92" s="17">
        <f t="shared" si="153"/>
        <v>0.99998577626057894</v>
      </c>
      <c r="CR92" s="18">
        <f t="shared" si="154"/>
        <v>8832878.2599900682</v>
      </c>
      <c r="CS92" s="18">
        <f t="shared" si="155"/>
        <v>500</v>
      </c>
      <c r="CT92" s="17">
        <f t="shared" si="156"/>
        <v>0.99952928345335468</v>
      </c>
      <c r="CU92" s="20">
        <f t="shared" si="157"/>
        <v>238.67160014475434</v>
      </c>
      <c r="CW92" s="2">
        <v>30000</v>
      </c>
      <c r="CX92" s="2">
        <v>0</v>
      </c>
      <c r="CY92" s="2">
        <v>0</v>
      </c>
      <c r="CZ92" s="2">
        <f t="shared" si="158"/>
        <v>69795</v>
      </c>
      <c r="DA92" s="2">
        <f t="shared" si="159"/>
        <v>8799751.4587087259</v>
      </c>
      <c r="DB92" s="17">
        <f t="shared" si="160"/>
        <v>0.99998567253137716</v>
      </c>
      <c r="DC92" s="18">
        <f t="shared" si="161"/>
        <v>8829751.4587087259</v>
      </c>
      <c r="DD92" s="18">
        <f t="shared" si="162"/>
        <v>500</v>
      </c>
      <c r="DE92" s="17">
        <f t="shared" si="163"/>
        <v>0.99953434410744646</v>
      </c>
      <c r="DF92" s="20">
        <f t="shared" si="164"/>
        <v>237.02875242037325</v>
      </c>
      <c r="DH92" s="2">
        <v>30000</v>
      </c>
      <c r="DI92" s="2">
        <v>0</v>
      </c>
      <c r="DJ92" s="2">
        <v>0</v>
      </c>
      <c r="DK92" s="2">
        <f t="shared" si="165"/>
        <v>69795</v>
      </c>
      <c r="DL92" s="2">
        <f t="shared" si="166"/>
        <v>8787391.1972019486</v>
      </c>
      <c r="DM92" s="17">
        <f t="shared" si="167"/>
        <v>0.99998567253137716</v>
      </c>
      <c r="DN92" s="18">
        <f t="shared" si="168"/>
        <v>8817391.1972019486</v>
      </c>
      <c r="DO92" s="18">
        <f t="shared" si="169"/>
        <v>500</v>
      </c>
      <c r="DP92" s="17">
        <f t="shared" si="170"/>
        <v>0.99953298218433884</v>
      </c>
      <c r="DQ92" s="20">
        <f t="shared" si="171"/>
        <v>237.36069705065267</v>
      </c>
      <c r="DS92" s="2">
        <v>30000</v>
      </c>
      <c r="DT92" s="2">
        <v>0</v>
      </c>
      <c r="DU92" s="2">
        <v>0</v>
      </c>
      <c r="DV92" s="2">
        <f t="shared" si="172"/>
        <v>69793</v>
      </c>
      <c r="DW92" s="2">
        <f t="shared" si="173"/>
        <v>8774197.4608659912</v>
      </c>
      <c r="DX92" s="17">
        <f t="shared" si="174"/>
        <v>0.99998567212081269</v>
      </c>
      <c r="DY92" s="18">
        <f t="shared" si="175"/>
        <v>8804197.4608659912</v>
      </c>
      <c r="DZ92" s="18">
        <f t="shared" si="176"/>
        <v>500</v>
      </c>
      <c r="EA92" s="17">
        <f t="shared" si="177"/>
        <v>0.99952028426268713</v>
      </c>
      <c r="EB92" s="20">
        <f t="shared" si="178"/>
        <v>237.70656790665026</v>
      </c>
      <c r="ED92" s="2">
        <v>30000</v>
      </c>
      <c r="EE92" s="2">
        <v>0</v>
      </c>
      <c r="EF92" s="2">
        <v>0</v>
      </c>
      <c r="EG92" s="2">
        <f t="shared" si="179"/>
        <v>69410</v>
      </c>
      <c r="EH92" s="2">
        <f t="shared" si="180"/>
        <v>8744614.0454025809</v>
      </c>
      <c r="EI92" s="17">
        <f t="shared" si="181"/>
        <v>0.99998559306161849</v>
      </c>
      <c r="EJ92" s="18">
        <f t="shared" si="182"/>
        <v>8774614.0454025809</v>
      </c>
      <c r="EK92" s="18">
        <f t="shared" si="183"/>
        <v>500</v>
      </c>
      <c r="EL92" s="17">
        <f t="shared" si="184"/>
        <v>0.99952397162145012</v>
      </c>
      <c r="EM92" s="20">
        <f t="shared" si="185"/>
        <v>237.20003421882723</v>
      </c>
    </row>
    <row r="93" spans="1:143">
      <c r="A93" s="36">
        <v>86</v>
      </c>
      <c r="B93" s="16">
        <f t="shared" si="96"/>
        <v>30500</v>
      </c>
      <c r="C93" s="2">
        <f t="shared" si="97"/>
        <v>0</v>
      </c>
      <c r="D93" s="2">
        <f t="shared" si="97"/>
        <v>0</v>
      </c>
      <c r="E93" s="2">
        <f t="shared" si="187"/>
        <v>841950</v>
      </c>
      <c r="F93" s="2">
        <f t="shared" si="187"/>
        <v>105943262.81420979</v>
      </c>
      <c r="G93" s="17">
        <f t="shared" si="99"/>
        <v>0.99998574757530623</v>
      </c>
      <c r="H93" s="18">
        <f t="shared" si="95"/>
        <v>106309262.81420979</v>
      </c>
      <c r="I93" s="18">
        <f t="shared" si="100"/>
        <v>6000</v>
      </c>
      <c r="J93" s="17">
        <f t="shared" si="186"/>
        <v>0.99959000460429315</v>
      </c>
      <c r="K93" s="20">
        <f t="shared" si="101"/>
        <v>241.45885037589065</v>
      </c>
      <c r="M93" s="2">
        <v>30500</v>
      </c>
      <c r="N93" s="2">
        <v>0</v>
      </c>
      <c r="O93" s="2">
        <v>0</v>
      </c>
      <c r="P93" s="2">
        <f t="shared" si="102"/>
        <v>70549</v>
      </c>
      <c r="Q93" s="2">
        <f t="shared" si="103"/>
        <v>8891823.3047936652</v>
      </c>
      <c r="R93" s="17">
        <f t="shared" si="104"/>
        <v>0.99998582565556338</v>
      </c>
      <c r="S93" s="18">
        <f t="shared" si="105"/>
        <v>8922323.3047936652</v>
      </c>
      <c r="T93" s="18">
        <f t="shared" si="106"/>
        <v>500</v>
      </c>
      <c r="U93" s="17">
        <f t="shared" si="107"/>
        <v>0.99958831547953131</v>
      </c>
      <c r="V93" s="20">
        <f t="shared" si="108"/>
        <v>241.06828166441443</v>
      </c>
      <c r="X93" s="2">
        <v>30500</v>
      </c>
      <c r="Y93" s="2">
        <v>0</v>
      </c>
      <c r="Z93" s="2">
        <v>0</v>
      </c>
      <c r="AA93" s="2">
        <f t="shared" si="109"/>
        <v>70556</v>
      </c>
      <c r="AB93" s="2">
        <f t="shared" si="110"/>
        <v>8893581.2001440227</v>
      </c>
      <c r="AC93" s="17">
        <f t="shared" si="111"/>
        <v>0.99998582706180816</v>
      </c>
      <c r="AD93" s="18">
        <f t="shared" si="112"/>
        <v>8924081.2001440227</v>
      </c>
      <c r="AE93" s="18">
        <f t="shared" si="113"/>
        <v>500</v>
      </c>
      <c r="AF93" s="17">
        <f t="shared" si="114"/>
        <v>0.99959174375916382</v>
      </c>
      <c r="AG93" s="20">
        <f t="shared" si="115"/>
        <v>241.04553611972415</v>
      </c>
      <c r="AI93" s="2">
        <v>30500</v>
      </c>
      <c r="AJ93" s="2">
        <v>0</v>
      </c>
      <c r="AK93" s="2">
        <v>0</v>
      </c>
      <c r="AL93" s="2">
        <f t="shared" si="116"/>
        <v>70556</v>
      </c>
      <c r="AM93" s="2">
        <f t="shared" si="117"/>
        <v>8893581.2001440227</v>
      </c>
      <c r="AN93" s="17">
        <f t="shared" si="118"/>
        <v>0.99998582706180816</v>
      </c>
      <c r="AO93" s="18">
        <f t="shared" si="119"/>
        <v>8924081.2001440227</v>
      </c>
      <c r="AP93" s="18">
        <f t="shared" si="120"/>
        <v>500</v>
      </c>
      <c r="AQ93" s="17">
        <f t="shared" si="121"/>
        <v>0.99959174375916382</v>
      </c>
      <c r="AR93" s="20">
        <f t="shared" si="122"/>
        <v>241.04553611972415</v>
      </c>
      <c r="AT93" s="2">
        <v>30500</v>
      </c>
      <c r="AU93" s="2">
        <v>0</v>
      </c>
      <c r="AV93" s="2">
        <v>0</v>
      </c>
      <c r="AW93" s="2">
        <f t="shared" si="123"/>
        <v>70335</v>
      </c>
      <c r="AX93" s="2">
        <f t="shared" si="124"/>
        <v>8857453.540548468</v>
      </c>
      <c r="AY93" s="17">
        <f t="shared" si="125"/>
        <v>0.99998578252957238</v>
      </c>
      <c r="AZ93" s="18">
        <f t="shared" si="126"/>
        <v>8887953.540548468</v>
      </c>
      <c r="BA93" s="18">
        <f t="shared" si="127"/>
        <v>500</v>
      </c>
      <c r="BB93" s="17">
        <f t="shared" si="128"/>
        <v>0.99958517679282066</v>
      </c>
      <c r="BC93" s="20">
        <f t="shared" si="129"/>
        <v>241.26567398912377</v>
      </c>
      <c r="BE93" s="2">
        <v>30500</v>
      </c>
      <c r="BF93" s="2">
        <v>0</v>
      </c>
      <c r="BG93" s="2">
        <v>0</v>
      </c>
      <c r="BH93" s="2">
        <f t="shared" si="130"/>
        <v>70318</v>
      </c>
      <c r="BI93" s="2">
        <f t="shared" si="131"/>
        <v>8859420.1901045721</v>
      </c>
      <c r="BJ93" s="17">
        <f t="shared" si="132"/>
        <v>0.9999857790924217</v>
      </c>
      <c r="BK93" s="18">
        <f t="shared" si="133"/>
        <v>8889920.1901045721</v>
      </c>
      <c r="BL93" s="18">
        <f t="shared" si="134"/>
        <v>500</v>
      </c>
      <c r="BM93" s="17">
        <f t="shared" si="135"/>
        <v>0.99958725222517764</v>
      </c>
      <c r="BN93" s="20">
        <f t="shared" si="136"/>
        <v>241.15450103338455</v>
      </c>
      <c r="BP93" s="2">
        <v>30500</v>
      </c>
      <c r="BQ93" s="2">
        <v>0</v>
      </c>
      <c r="BR93" s="2">
        <v>0</v>
      </c>
      <c r="BS93" s="2">
        <f t="shared" si="137"/>
        <v>70104</v>
      </c>
      <c r="BT93" s="2">
        <f t="shared" si="138"/>
        <v>8837091.2767777387</v>
      </c>
      <c r="BU93" s="17">
        <f t="shared" si="139"/>
        <v>0.99998573568219096</v>
      </c>
      <c r="BV93" s="18">
        <f t="shared" si="140"/>
        <v>8867591.2767777387</v>
      </c>
      <c r="BW93" s="18">
        <f t="shared" si="141"/>
        <v>500</v>
      </c>
      <c r="BX93" s="17">
        <f t="shared" si="142"/>
        <v>0.999593885194906</v>
      </c>
      <c r="BY93" s="20">
        <f t="shared" si="143"/>
        <v>241.02758884542487</v>
      </c>
      <c r="CA93" s="2">
        <v>30500</v>
      </c>
      <c r="CB93" s="2">
        <v>0</v>
      </c>
      <c r="CC93" s="2">
        <v>0</v>
      </c>
      <c r="CD93" s="2">
        <f t="shared" si="144"/>
        <v>70435</v>
      </c>
      <c r="CE93" s="2">
        <f t="shared" si="145"/>
        <v>8801479.6795279793</v>
      </c>
      <c r="CF93" s="17">
        <f t="shared" si="146"/>
        <v>0.99998580271452098</v>
      </c>
      <c r="CG93" s="18">
        <f t="shared" si="147"/>
        <v>8831979.6795279793</v>
      </c>
      <c r="CH93" s="18">
        <f t="shared" si="148"/>
        <v>500</v>
      </c>
      <c r="CI93" s="17">
        <f t="shared" si="149"/>
        <v>0.99961740998985549</v>
      </c>
      <c r="CJ93" s="20">
        <f t="shared" si="150"/>
        <v>243.14776081563147</v>
      </c>
      <c r="CL93" s="2">
        <v>30500</v>
      </c>
      <c r="CM93" s="2">
        <v>0</v>
      </c>
      <c r="CN93" s="2">
        <v>0</v>
      </c>
      <c r="CO93" s="2">
        <f t="shared" si="151"/>
        <v>70304</v>
      </c>
      <c r="CP93" s="2">
        <f t="shared" si="152"/>
        <v>8802878.2599900682</v>
      </c>
      <c r="CQ93" s="17">
        <f t="shared" si="153"/>
        <v>0.99998577626057894</v>
      </c>
      <c r="CR93" s="18">
        <f t="shared" si="154"/>
        <v>8833378.2599900682</v>
      </c>
      <c r="CS93" s="18">
        <f t="shared" si="155"/>
        <v>500</v>
      </c>
      <c r="CT93" s="17">
        <f t="shared" si="156"/>
        <v>0.99958586349748257</v>
      </c>
      <c r="CU93" s="20">
        <f t="shared" si="157"/>
        <v>242.64946014716691</v>
      </c>
      <c r="CW93" s="2">
        <v>30500</v>
      </c>
      <c r="CX93" s="2">
        <v>0</v>
      </c>
      <c r="CY93" s="2">
        <v>0</v>
      </c>
      <c r="CZ93" s="2">
        <f t="shared" si="158"/>
        <v>69795</v>
      </c>
      <c r="DA93" s="2">
        <f t="shared" si="159"/>
        <v>8799751.4587087259</v>
      </c>
      <c r="DB93" s="17">
        <f t="shared" si="160"/>
        <v>0.99998567253137716</v>
      </c>
      <c r="DC93" s="18">
        <f t="shared" si="161"/>
        <v>8830251.4587087259</v>
      </c>
      <c r="DD93" s="18">
        <f t="shared" si="162"/>
        <v>500</v>
      </c>
      <c r="DE93" s="17">
        <f t="shared" si="163"/>
        <v>0.99959094447433006</v>
      </c>
      <c r="DF93" s="20">
        <f t="shared" si="164"/>
        <v>240.97923162737945</v>
      </c>
      <c r="DH93" s="2">
        <v>30500</v>
      </c>
      <c r="DI93" s="2">
        <v>0</v>
      </c>
      <c r="DJ93" s="2">
        <v>0</v>
      </c>
      <c r="DK93" s="2">
        <f t="shared" si="165"/>
        <v>69795</v>
      </c>
      <c r="DL93" s="2">
        <f t="shared" si="166"/>
        <v>8787391.1972019486</v>
      </c>
      <c r="DM93" s="17">
        <f t="shared" si="167"/>
        <v>0.99998567253137716</v>
      </c>
      <c r="DN93" s="18">
        <f t="shared" si="168"/>
        <v>8817891.1972019486</v>
      </c>
      <c r="DO93" s="18">
        <f t="shared" si="169"/>
        <v>500</v>
      </c>
      <c r="DP93" s="17">
        <f t="shared" si="170"/>
        <v>0.99958966181666031</v>
      </c>
      <c r="DQ93" s="20">
        <f t="shared" si="171"/>
        <v>241.31670866816353</v>
      </c>
      <c r="DS93" s="2">
        <v>30500</v>
      </c>
      <c r="DT93" s="2">
        <v>0</v>
      </c>
      <c r="DU93" s="2">
        <v>0</v>
      </c>
      <c r="DV93" s="2">
        <f t="shared" si="172"/>
        <v>69793</v>
      </c>
      <c r="DW93" s="2">
        <f t="shared" si="173"/>
        <v>8774197.4608659912</v>
      </c>
      <c r="DX93" s="17">
        <f t="shared" si="174"/>
        <v>0.99998567212081269</v>
      </c>
      <c r="DY93" s="18">
        <f t="shared" si="175"/>
        <v>8804697.4608659912</v>
      </c>
      <c r="DZ93" s="18">
        <f t="shared" si="176"/>
        <v>500</v>
      </c>
      <c r="EA93" s="17">
        <f t="shared" si="177"/>
        <v>0.99957704811247039</v>
      </c>
      <c r="EB93" s="20">
        <f t="shared" si="178"/>
        <v>241.66834403842776</v>
      </c>
      <c r="ED93" s="2">
        <v>30500</v>
      </c>
      <c r="EE93" s="2">
        <v>0</v>
      </c>
      <c r="EF93" s="2">
        <v>0</v>
      </c>
      <c r="EG93" s="2">
        <f t="shared" si="179"/>
        <v>69410</v>
      </c>
      <c r="EH93" s="2">
        <f t="shared" si="180"/>
        <v>8744614.0454025809</v>
      </c>
      <c r="EI93" s="17">
        <f t="shared" si="181"/>
        <v>0.99998559306161849</v>
      </c>
      <c r="EJ93" s="18">
        <f t="shared" si="182"/>
        <v>8775114.0454025809</v>
      </c>
      <c r="EK93" s="18">
        <f t="shared" si="183"/>
        <v>500</v>
      </c>
      <c r="EL93" s="17">
        <f t="shared" si="184"/>
        <v>0.99958092705940149</v>
      </c>
      <c r="EM93" s="20">
        <f t="shared" si="185"/>
        <v>241.15336812247435</v>
      </c>
    </row>
    <row r="94" spans="1:143">
      <c r="A94" s="36">
        <v>87</v>
      </c>
      <c r="B94" s="16">
        <f t="shared" si="96"/>
        <v>31000</v>
      </c>
      <c r="C94" s="2">
        <f t="shared" si="97"/>
        <v>0</v>
      </c>
      <c r="D94" s="2">
        <f t="shared" si="97"/>
        <v>0</v>
      </c>
      <c r="E94" s="2">
        <f t="shared" si="187"/>
        <v>841950</v>
      </c>
      <c r="F94" s="2">
        <f t="shared" si="187"/>
        <v>105943262.81420979</v>
      </c>
      <c r="G94" s="17">
        <f t="shared" si="99"/>
        <v>0.99998574757530623</v>
      </c>
      <c r="H94" s="18">
        <f t="shared" si="95"/>
        <v>106315262.81420979</v>
      </c>
      <c r="I94" s="18">
        <f t="shared" si="100"/>
        <v>6000</v>
      </c>
      <c r="J94" s="17">
        <f t="shared" si="186"/>
        <v>0.99964642057284425</v>
      </c>
      <c r="K94" s="20">
        <f t="shared" si="101"/>
        <v>245.41719218533146</v>
      </c>
      <c r="M94" s="2">
        <v>31000</v>
      </c>
      <c r="N94" s="2">
        <v>0</v>
      </c>
      <c r="O94" s="2">
        <v>0</v>
      </c>
      <c r="P94" s="2">
        <f t="shared" si="102"/>
        <v>70549</v>
      </c>
      <c r="Q94" s="2">
        <f t="shared" si="103"/>
        <v>8891823.3047936652</v>
      </c>
      <c r="R94" s="17">
        <f t="shared" si="104"/>
        <v>0.99998582565556338</v>
      </c>
      <c r="S94" s="18">
        <f t="shared" si="105"/>
        <v>8922823.3047936652</v>
      </c>
      <c r="T94" s="18">
        <f t="shared" si="106"/>
        <v>500</v>
      </c>
      <c r="U94" s="17">
        <f t="shared" si="107"/>
        <v>0.99964433162472865</v>
      </c>
      <c r="V94" s="20">
        <f t="shared" si="108"/>
        <v>245.02022070809338</v>
      </c>
      <c r="X94" s="2">
        <v>31000</v>
      </c>
      <c r="Y94" s="2">
        <v>0</v>
      </c>
      <c r="Z94" s="2">
        <v>0</v>
      </c>
      <c r="AA94" s="2">
        <f t="shared" si="109"/>
        <v>70556</v>
      </c>
      <c r="AB94" s="2">
        <f t="shared" si="110"/>
        <v>8893581.2001440227</v>
      </c>
      <c r="AC94" s="17">
        <f t="shared" si="111"/>
        <v>0.99998582706180816</v>
      </c>
      <c r="AD94" s="18">
        <f t="shared" si="112"/>
        <v>8924581.2001440227</v>
      </c>
      <c r="AE94" s="18">
        <f t="shared" si="113"/>
        <v>500</v>
      </c>
      <c r="AF94" s="17">
        <f t="shared" si="114"/>
        <v>0.999647749062194</v>
      </c>
      <c r="AG94" s="20">
        <f t="shared" si="115"/>
        <v>244.99710228562128</v>
      </c>
      <c r="AI94" s="2">
        <v>31000</v>
      </c>
      <c r="AJ94" s="2">
        <v>0</v>
      </c>
      <c r="AK94" s="2">
        <v>0</v>
      </c>
      <c r="AL94" s="2">
        <f t="shared" si="116"/>
        <v>70556</v>
      </c>
      <c r="AM94" s="2">
        <f t="shared" si="117"/>
        <v>8893581.2001440227</v>
      </c>
      <c r="AN94" s="17">
        <f t="shared" si="118"/>
        <v>0.99998582706180816</v>
      </c>
      <c r="AO94" s="18">
        <f t="shared" si="119"/>
        <v>8924581.2001440227</v>
      </c>
      <c r="AP94" s="18">
        <f t="shared" si="120"/>
        <v>500</v>
      </c>
      <c r="AQ94" s="17">
        <f t="shared" si="121"/>
        <v>0.999647749062194</v>
      </c>
      <c r="AR94" s="20">
        <f t="shared" si="122"/>
        <v>244.99710228562128</v>
      </c>
      <c r="AT94" s="2">
        <v>31000</v>
      </c>
      <c r="AU94" s="2">
        <v>0</v>
      </c>
      <c r="AV94" s="2">
        <v>0</v>
      </c>
      <c r="AW94" s="2">
        <f t="shared" si="123"/>
        <v>70335</v>
      </c>
      <c r="AX94" s="2">
        <f t="shared" si="124"/>
        <v>8857453.540548468</v>
      </c>
      <c r="AY94" s="17">
        <f t="shared" si="125"/>
        <v>0.99998578252957238</v>
      </c>
      <c r="AZ94" s="18">
        <f t="shared" si="126"/>
        <v>8888453.540548468</v>
      </c>
      <c r="BA94" s="18">
        <f t="shared" si="127"/>
        <v>500</v>
      </c>
      <c r="BB94" s="17">
        <f t="shared" si="128"/>
        <v>0.99964140937618384</v>
      </c>
      <c r="BC94" s="20">
        <f t="shared" si="129"/>
        <v>245.22084897255201</v>
      </c>
      <c r="BE94" s="2">
        <v>31000</v>
      </c>
      <c r="BF94" s="2">
        <v>0</v>
      </c>
      <c r="BG94" s="2">
        <v>0</v>
      </c>
      <c r="BH94" s="2">
        <f t="shared" si="130"/>
        <v>70318</v>
      </c>
      <c r="BI94" s="2">
        <f t="shared" si="131"/>
        <v>8859420.1901045721</v>
      </c>
      <c r="BJ94" s="17">
        <f t="shared" si="132"/>
        <v>0.9999857790924217</v>
      </c>
      <c r="BK94" s="18">
        <f t="shared" si="133"/>
        <v>8890420.1901045721</v>
      </c>
      <c r="BL94" s="18">
        <f t="shared" si="134"/>
        <v>500</v>
      </c>
      <c r="BM94" s="17">
        <f t="shared" si="135"/>
        <v>0.99964347248536278</v>
      </c>
      <c r="BN94" s="20">
        <f t="shared" si="136"/>
        <v>245.10785350934168</v>
      </c>
      <c r="BP94" s="2">
        <v>31000</v>
      </c>
      <c r="BQ94" s="2">
        <v>0</v>
      </c>
      <c r="BR94" s="2">
        <v>0</v>
      </c>
      <c r="BS94" s="2">
        <f t="shared" si="137"/>
        <v>70104</v>
      </c>
      <c r="BT94" s="2">
        <f t="shared" si="138"/>
        <v>8837091.2767777387</v>
      </c>
      <c r="BU94" s="17">
        <f t="shared" si="139"/>
        <v>0.99998573568219096</v>
      </c>
      <c r="BV94" s="18">
        <f t="shared" si="140"/>
        <v>8868091.2767777387</v>
      </c>
      <c r="BW94" s="18">
        <f t="shared" si="141"/>
        <v>500</v>
      </c>
      <c r="BX94" s="17">
        <f t="shared" si="142"/>
        <v>0.9996502473937261</v>
      </c>
      <c r="BY94" s="20">
        <f t="shared" si="143"/>
        <v>244.97886079371054</v>
      </c>
      <c r="CA94" s="2">
        <v>31000</v>
      </c>
      <c r="CB94" s="2">
        <v>0</v>
      </c>
      <c r="CC94" s="2">
        <v>0</v>
      </c>
      <c r="CD94" s="2">
        <f t="shared" si="144"/>
        <v>70435</v>
      </c>
      <c r="CE94" s="2">
        <f t="shared" si="145"/>
        <v>8801479.6795279793</v>
      </c>
      <c r="CF94" s="17">
        <f t="shared" si="146"/>
        <v>0.99998580271452098</v>
      </c>
      <c r="CG94" s="18">
        <f t="shared" si="147"/>
        <v>8832479.6795279793</v>
      </c>
      <c r="CH94" s="18">
        <f t="shared" si="148"/>
        <v>500</v>
      </c>
      <c r="CI94" s="17">
        <f t="shared" si="149"/>
        <v>0.99967400077959134</v>
      </c>
      <c r="CJ94" s="20">
        <f t="shared" si="150"/>
        <v>247.13378968146151</v>
      </c>
      <c r="CL94" s="2">
        <v>31000</v>
      </c>
      <c r="CM94" s="2">
        <v>0</v>
      </c>
      <c r="CN94" s="2">
        <v>0</v>
      </c>
      <c r="CO94" s="2">
        <f t="shared" si="151"/>
        <v>70304</v>
      </c>
      <c r="CP94" s="2">
        <f t="shared" si="152"/>
        <v>8802878.2599900682</v>
      </c>
      <c r="CQ94" s="17">
        <f t="shared" si="153"/>
        <v>0.99998577626057894</v>
      </c>
      <c r="CR94" s="18">
        <f t="shared" si="154"/>
        <v>8833878.2599900682</v>
      </c>
      <c r="CS94" s="18">
        <f t="shared" si="155"/>
        <v>500</v>
      </c>
      <c r="CT94" s="17">
        <f t="shared" si="156"/>
        <v>0.99964244354161047</v>
      </c>
      <c r="CU94" s="20">
        <f t="shared" si="157"/>
        <v>246.62732014957948</v>
      </c>
      <c r="CW94" s="2">
        <v>31000</v>
      </c>
      <c r="CX94" s="2">
        <v>0</v>
      </c>
      <c r="CY94" s="2">
        <v>0</v>
      </c>
      <c r="CZ94" s="2">
        <f t="shared" si="158"/>
        <v>69795</v>
      </c>
      <c r="DA94" s="2">
        <f t="shared" si="159"/>
        <v>8799751.4587087259</v>
      </c>
      <c r="DB94" s="17">
        <f t="shared" si="160"/>
        <v>0.99998567253137716</v>
      </c>
      <c r="DC94" s="18">
        <f t="shared" si="161"/>
        <v>8830751.4587087259</v>
      </c>
      <c r="DD94" s="18">
        <f t="shared" si="162"/>
        <v>500</v>
      </c>
      <c r="DE94" s="17">
        <f t="shared" si="163"/>
        <v>0.99964754484121365</v>
      </c>
      <c r="DF94" s="20">
        <f t="shared" si="164"/>
        <v>244.92971083438567</v>
      </c>
      <c r="DH94" s="2">
        <v>31000</v>
      </c>
      <c r="DI94" s="2">
        <v>0</v>
      </c>
      <c r="DJ94" s="2">
        <v>0</v>
      </c>
      <c r="DK94" s="2">
        <f t="shared" si="165"/>
        <v>69795</v>
      </c>
      <c r="DL94" s="2">
        <f t="shared" si="166"/>
        <v>8787391.1972019486</v>
      </c>
      <c r="DM94" s="17">
        <f t="shared" si="167"/>
        <v>0.99998567253137716</v>
      </c>
      <c r="DN94" s="18">
        <f t="shared" si="168"/>
        <v>8818391.1972019486</v>
      </c>
      <c r="DO94" s="18">
        <f t="shared" si="169"/>
        <v>500</v>
      </c>
      <c r="DP94" s="17">
        <f t="shared" si="170"/>
        <v>0.99964634144898179</v>
      </c>
      <c r="DQ94" s="20">
        <f t="shared" si="171"/>
        <v>245.27272028567441</v>
      </c>
      <c r="DS94" s="2">
        <v>31000</v>
      </c>
      <c r="DT94" s="2">
        <v>0</v>
      </c>
      <c r="DU94" s="2">
        <v>0</v>
      </c>
      <c r="DV94" s="2">
        <f t="shared" si="172"/>
        <v>69793</v>
      </c>
      <c r="DW94" s="2">
        <f t="shared" si="173"/>
        <v>8774197.4608659912</v>
      </c>
      <c r="DX94" s="17">
        <f t="shared" si="174"/>
        <v>0.99998567212081269</v>
      </c>
      <c r="DY94" s="18">
        <f t="shared" si="175"/>
        <v>8805197.4608659912</v>
      </c>
      <c r="DZ94" s="18">
        <f t="shared" si="176"/>
        <v>500</v>
      </c>
      <c r="EA94" s="17">
        <f t="shared" si="177"/>
        <v>0.99963381196225376</v>
      </c>
      <c r="EB94" s="20">
        <f t="shared" si="178"/>
        <v>245.63012017020526</v>
      </c>
      <c r="ED94" s="2">
        <v>31000</v>
      </c>
      <c r="EE94" s="2">
        <v>0</v>
      </c>
      <c r="EF94" s="2">
        <v>0</v>
      </c>
      <c r="EG94" s="2">
        <f t="shared" si="179"/>
        <v>69410</v>
      </c>
      <c r="EH94" s="2">
        <f t="shared" si="180"/>
        <v>8744614.0454025809</v>
      </c>
      <c r="EI94" s="17">
        <f t="shared" si="181"/>
        <v>0.99998559306161849</v>
      </c>
      <c r="EJ94" s="18">
        <f t="shared" si="182"/>
        <v>8775614.0454025809</v>
      </c>
      <c r="EK94" s="18">
        <f t="shared" si="183"/>
        <v>500</v>
      </c>
      <c r="EL94" s="17">
        <f t="shared" si="184"/>
        <v>0.99963788249735297</v>
      </c>
      <c r="EM94" s="20">
        <f t="shared" si="185"/>
        <v>245.10670202612147</v>
      </c>
    </row>
    <row r="95" spans="1:143">
      <c r="A95" s="36">
        <v>88</v>
      </c>
      <c r="B95" s="16">
        <f t="shared" si="96"/>
        <v>31500</v>
      </c>
      <c r="C95" s="2">
        <f t="shared" si="97"/>
        <v>0</v>
      </c>
      <c r="D95" s="2">
        <f t="shared" si="97"/>
        <v>0</v>
      </c>
      <c r="E95" s="2">
        <f t="shared" si="187"/>
        <v>841950</v>
      </c>
      <c r="F95" s="2">
        <f t="shared" si="187"/>
        <v>105943262.81420979</v>
      </c>
      <c r="G95" s="17">
        <f t="shared" si="99"/>
        <v>0.99998574757530623</v>
      </c>
      <c r="H95" s="18">
        <f t="shared" si="95"/>
        <v>106321262.81420979</v>
      </c>
      <c r="I95" s="18">
        <f t="shared" si="100"/>
        <v>6000</v>
      </c>
      <c r="J95" s="17">
        <f t="shared" si="186"/>
        <v>0.99970283654139547</v>
      </c>
      <c r="K95" s="20">
        <f t="shared" si="101"/>
        <v>249.3755339947723</v>
      </c>
      <c r="M95" s="2">
        <v>31500</v>
      </c>
      <c r="N95" s="2">
        <v>0</v>
      </c>
      <c r="O95" s="2">
        <v>0</v>
      </c>
      <c r="P95" s="2">
        <f t="shared" si="102"/>
        <v>70549</v>
      </c>
      <c r="Q95" s="2">
        <f t="shared" si="103"/>
        <v>8891823.3047936652</v>
      </c>
      <c r="R95" s="17">
        <f t="shared" si="104"/>
        <v>0.99998582565556338</v>
      </c>
      <c r="S95" s="18">
        <f t="shared" si="105"/>
        <v>8923323.3047936652</v>
      </c>
      <c r="T95" s="18">
        <f t="shared" si="106"/>
        <v>500</v>
      </c>
      <c r="U95" s="17">
        <f t="shared" si="107"/>
        <v>0.99970034776992611</v>
      </c>
      <c r="V95" s="20">
        <f t="shared" si="108"/>
        <v>248.9721597517723</v>
      </c>
      <c r="X95" s="2">
        <v>31500</v>
      </c>
      <c r="Y95" s="2">
        <v>0</v>
      </c>
      <c r="Z95" s="2">
        <v>0</v>
      </c>
      <c r="AA95" s="2">
        <f t="shared" si="109"/>
        <v>70556</v>
      </c>
      <c r="AB95" s="2">
        <f t="shared" si="110"/>
        <v>8893581.2001440227</v>
      </c>
      <c r="AC95" s="17">
        <f t="shared" si="111"/>
        <v>0.99998582706180816</v>
      </c>
      <c r="AD95" s="18">
        <f t="shared" si="112"/>
        <v>8925081.2001440227</v>
      </c>
      <c r="AE95" s="18">
        <f t="shared" si="113"/>
        <v>500</v>
      </c>
      <c r="AF95" s="17">
        <f t="shared" si="114"/>
        <v>0.99970375436522407</v>
      </c>
      <c r="AG95" s="20">
        <f t="shared" si="115"/>
        <v>248.94866845151839</v>
      </c>
      <c r="AI95" s="2">
        <v>31500</v>
      </c>
      <c r="AJ95" s="2">
        <v>0</v>
      </c>
      <c r="AK95" s="2">
        <v>0</v>
      </c>
      <c r="AL95" s="2">
        <f t="shared" si="116"/>
        <v>70556</v>
      </c>
      <c r="AM95" s="2">
        <f t="shared" si="117"/>
        <v>8893581.2001440227</v>
      </c>
      <c r="AN95" s="17">
        <f t="shared" si="118"/>
        <v>0.99998582706180816</v>
      </c>
      <c r="AO95" s="18">
        <f t="shared" si="119"/>
        <v>8925081.2001440227</v>
      </c>
      <c r="AP95" s="18">
        <f t="shared" si="120"/>
        <v>500</v>
      </c>
      <c r="AQ95" s="17">
        <f t="shared" si="121"/>
        <v>0.99970375436522407</v>
      </c>
      <c r="AR95" s="20">
        <f t="shared" si="122"/>
        <v>248.94866845151839</v>
      </c>
      <c r="AT95" s="2">
        <v>31500</v>
      </c>
      <c r="AU95" s="2">
        <v>0</v>
      </c>
      <c r="AV95" s="2">
        <v>0</v>
      </c>
      <c r="AW95" s="2">
        <f t="shared" si="123"/>
        <v>70335</v>
      </c>
      <c r="AX95" s="2">
        <f t="shared" si="124"/>
        <v>8857453.540548468</v>
      </c>
      <c r="AY95" s="17">
        <f t="shared" si="125"/>
        <v>0.99998578252957238</v>
      </c>
      <c r="AZ95" s="18">
        <f t="shared" si="126"/>
        <v>8888953.540548468</v>
      </c>
      <c r="BA95" s="18">
        <f t="shared" si="127"/>
        <v>500</v>
      </c>
      <c r="BB95" s="17">
        <f t="shared" si="128"/>
        <v>0.99969764195954691</v>
      </c>
      <c r="BC95" s="20">
        <f t="shared" si="129"/>
        <v>249.17602395598027</v>
      </c>
      <c r="BE95" s="2">
        <v>31500</v>
      </c>
      <c r="BF95" s="2">
        <v>0</v>
      </c>
      <c r="BG95" s="2">
        <v>0</v>
      </c>
      <c r="BH95" s="2">
        <f t="shared" si="130"/>
        <v>70318</v>
      </c>
      <c r="BI95" s="2">
        <f t="shared" si="131"/>
        <v>8859420.1901045721</v>
      </c>
      <c r="BJ95" s="17">
        <f t="shared" si="132"/>
        <v>0.9999857790924217</v>
      </c>
      <c r="BK95" s="18">
        <f t="shared" si="133"/>
        <v>8890920.1901045721</v>
      </c>
      <c r="BL95" s="18">
        <f t="shared" si="134"/>
        <v>500</v>
      </c>
      <c r="BM95" s="17">
        <f t="shared" si="135"/>
        <v>0.99969969274554793</v>
      </c>
      <c r="BN95" s="20">
        <f t="shared" si="136"/>
        <v>249.06120598529881</v>
      </c>
      <c r="BP95" s="2">
        <v>31500</v>
      </c>
      <c r="BQ95" s="2">
        <v>0</v>
      </c>
      <c r="BR95" s="2">
        <v>0</v>
      </c>
      <c r="BS95" s="2">
        <f t="shared" si="137"/>
        <v>70104</v>
      </c>
      <c r="BT95" s="2">
        <f t="shared" si="138"/>
        <v>8837091.2767777387</v>
      </c>
      <c r="BU95" s="17">
        <f t="shared" si="139"/>
        <v>0.99998573568219096</v>
      </c>
      <c r="BV95" s="18">
        <f t="shared" si="140"/>
        <v>8868591.2767777387</v>
      </c>
      <c r="BW95" s="18">
        <f t="shared" si="141"/>
        <v>500</v>
      </c>
      <c r="BX95" s="17">
        <f t="shared" si="142"/>
        <v>0.9997066095925462</v>
      </c>
      <c r="BY95" s="20">
        <f t="shared" si="143"/>
        <v>248.93013274199618</v>
      </c>
      <c r="CA95" s="2">
        <v>31500</v>
      </c>
      <c r="CB95" s="2">
        <v>0</v>
      </c>
      <c r="CC95" s="2">
        <v>0</v>
      </c>
      <c r="CD95" s="2">
        <f t="shared" si="144"/>
        <v>70435</v>
      </c>
      <c r="CE95" s="2">
        <f t="shared" si="145"/>
        <v>8801479.6795279793</v>
      </c>
      <c r="CF95" s="17">
        <f t="shared" si="146"/>
        <v>0.99998580271452098</v>
      </c>
      <c r="CG95" s="18">
        <f t="shared" si="147"/>
        <v>8832979.6795279793</v>
      </c>
      <c r="CH95" s="18">
        <f t="shared" si="148"/>
        <v>500</v>
      </c>
      <c r="CI95" s="17">
        <f t="shared" si="149"/>
        <v>0.99973059156932709</v>
      </c>
      <c r="CJ95" s="20">
        <f t="shared" si="150"/>
        <v>251.11981854729152</v>
      </c>
      <c r="CL95" s="2">
        <v>31500</v>
      </c>
      <c r="CM95" s="2">
        <v>0</v>
      </c>
      <c r="CN95" s="2">
        <v>0</v>
      </c>
      <c r="CO95" s="2">
        <f t="shared" si="151"/>
        <v>70304</v>
      </c>
      <c r="CP95" s="2">
        <f t="shared" si="152"/>
        <v>8802878.2599900682</v>
      </c>
      <c r="CQ95" s="17">
        <f t="shared" si="153"/>
        <v>0.99998577626057894</v>
      </c>
      <c r="CR95" s="18">
        <f t="shared" si="154"/>
        <v>8834378.2599900682</v>
      </c>
      <c r="CS95" s="18">
        <f t="shared" si="155"/>
        <v>500</v>
      </c>
      <c r="CT95" s="17">
        <f t="shared" si="156"/>
        <v>0.99969902358573837</v>
      </c>
      <c r="CU95" s="20">
        <f t="shared" si="157"/>
        <v>250.60518015199204</v>
      </c>
      <c r="CW95" s="2">
        <v>31500</v>
      </c>
      <c r="CX95" s="2">
        <v>0</v>
      </c>
      <c r="CY95" s="2">
        <v>0</v>
      </c>
      <c r="CZ95" s="2">
        <f t="shared" si="158"/>
        <v>69795</v>
      </c>
      <c r="DA95" s="2">
        <f t="shared" si="159"/>
        <v>8799751.4587087259</v>
      </c>
      <c r="DB95" s="17">
        <f t="shared" si="160"/>
        <v>0.99998567253137716</v>
      </c>
      <c r="DC95" s="18">
        <f t="shared" si="161"/>
        <v>8831251.4587087259</v>
      </c>
      <c r="DD95" s="18">
        <f t="shared" si="162"/>
        <v>500</v>
      </c>
      <c r="DE95" s="17">
        <f t="shared" si="163"/>
        <v>0.99970414520809725</v>
      </c>
      <c r="DF95" s="20">
        <f t="shared" si="164"/>
        <v>248.8801900413919</v>
      </c>
      <c r="DH95" s="2">
        <v>31500</v>
      </c>
      <c r="DI95" s="2">
        <v>0</v>
      </c>
      <c r="DJ95" s="2">
        <v>0</v>
      </c>
      <c r="DK95" s="2">
        <f t="shared" si="165"/>
        <v>69795</v>
      </c>
      <c r="DL95" s="2">
        <f t="shared" si="166"/>
        <v>8787391.1972019486</v>
      </c>
      <c r="DM95" s="17">
        <f t="shared" si="167"/>
        <v>0.99998567253137716</v>
      </c>
      <c r="DN95" s="18">
        <f t="shared" si="168"/>
        <v>8818891.1972019486</v>
      </c>
      <c r="DO95" s="18">
        <f t="shared" si="169"/>
        <v>500</v>
      </c>
      <c r="DP95" s="17">
        <f t="shared" si="170"/>
        <v>0.99970302108130327</v>
      </c>
      <c r="DQ95" s="20">
        <f t="shared" si="171"/>
        <v>249.22873190318529</v>
      </c>
      <c r="DS95" s="2">
        <v>31500</v>
      </c>
      <c r="DT95" s="2">
        <v>0</v>
      </c>
      <c r="DU95" s="2">
        <v>0</v>
      </c>
      <c r="DV95" s="2">
        <f t="shared" si="172"/>
        <v>69793</v>
      </c>
      <c r="DW95" s="2">
        <f t="shared" si="173"/>
        <v>8774197.4608659912</v>
      </c>
      <c r="DX95" s="17">
        <f t="shared" si="174"/>
        <v>0.99998567212081269</v>
      </c>
      <c r="DY95" s="18">
        <f t="shared" si="175"/>
        <v>8805697.4608659912</v>
      </c>
      <c r="DZ95" s="18">
        <f t="shared" si="176"/>
        <v>500</v>
      </c>
      <c r="EA95" s="17">
        <f t="shared" si="177"/>
        <v>0.99969057581203713</v>
      </c>
      <c r="EB95" s="20">
        <f t="shared" si="178"/>
        <v>249.59189630198279</v>
      </c>
      <c r="ED95" s="2">
        <v>31500</v>
      </c>
      <c r="EE95" s="2">
        <v>0</v>
      </c>
      <c r="EF95" s="2">
        <v>0</v>
      </c>
      <c r="EG95" s="2">
        <f t="shared" si="179"/>
        <v>69410</v>
      </c>
      <c r="EH95" s="2">
        <f t="shared" si="180"/>
        <v>8744614.0454025809</v>
      </c>
      <c r="EI95" s="17">
        <f t="shared" si="181"/>
        <v>0.99998559306161849</v>
      </c>
      <c r="EJ95" s="18">
        <f t="shared" si="182"/>
        <v>8776114.0454025809</v>
      </c>
      <c r="EK95" s="18">
        <f t="shared" si="183"/>
        <v>500</v>
      </c>
      <c r="EL95" s="17">
        <f t="shared" si="184"/>
        <v>0.99969483793530434</v>
      </c>
      <c r="EM95" s="20">
        <f t="shared" si="185"/>
        <v>249.06003592976859</v>
      </c>
    </row>
    <row r="96" spans="1:143">
      <c r="A96" s="36">
        <v>89</v>
      </c>
      <c r="B96" s="16">
        <f t="shared" si="96"/>
        <v>32000</v>
      </c>
      <c r="C96" s="2">
        <f t="shared" si="97"/>
        <v>0</v>
      </c>
      <c r="D96" s="2">
        <f t="shared" si="97"/>
        <v>0</v>
      </c>
      <c r="E96" s="2">
        <f t="shared" si="187"/>
        <v>841950</v>
      </c>
      <c r="F96" s="2">
        <f t="shared" si="187"/>
        <v>105943262.81420979</v>
      </c>
      <c r="G96" s="17">
        <f t="shared" si="99"/>
        <v>0.99998574757530623</v>
      </c>
      <c r="H96" s="18">
        <f t="shared" si="95"/>
        <v>106327262.81420979</v>
      </c>
      <c r="I96" s="18">
        <f t="shared" si="100"/>
        <v>6000</v>
      </c>
      <c r="J96" s="17">
        <f t="shared" si="186"/>
        <v>0.99975925250994668</v>
      </c>
      <c r="K96" s="20">
        <f t="shared" si="101"/>
        <v>253.33387580421314</v>
      </c>
      <c r="M96" s="2">
        <v>32000</v>
      </c>
      <c r="N96" s="2">
        <v>0</v>
      </c>
      <c r="O96" s="2">
        <v>0</v>
      </c>
      <c r="P96" s="2">
        <f t="shared" si="102"/>
        <v>70549</v>
      </c>
      <c r="Q96" s="2">
        <f t="shared" si="103"/>
        <v>8891823.3047936652</v>
      </c>
      <c r="R96" s="17">
        <f t="shared" si="104"/>
        <v>0.99998582565556338</v>
      </c>
      <c r="S96" s="18">
        <f t="shared" si="105"/>
        <v>8923823.3047936652</v>
      </c>
      <c r="T96" s="18">
        <f t="shared" si="106"/>
        <v>500</v>
      </c>
      <c r="U96" s="17">
        <f t="shared" si="107"/>
        <v>0.99975636391512357</v>
      </c>
      <c r="V96" s="20">
        <f t="shared" si="108"/>
        <v>252.92409879545121</v>
      </c>
      <c r="X96" s="2">
        <v>32000</v>
      </c>
      <c r="Y96" s="2">
        <v>0</v>
      </c>
      <c r="Z96" s="2">
        <v>0</v>
      </c>
      <c r="AA96" s="2">
        <f t="shared" si="109"/>
        <v>70556</v>
      </c>
      <c r="AB96" s="2">
        <f t="shared" si="110"/>
        <v>8893581.2001440227</v>
      </c>
      <c r="AC96" s="17">
        <f t="shared" si="111"/>
        <v>0.99998582706180816</v>
      </c>
      <c r="AD96" s="18">
        <f t="shared" si="112"/>
        <v>8925581.2001440227</v>
      </c>
      <c r="AE96" s="18">
        <f t="shared" si="113"/>
        <v>500</v>
      </c>
      <c r="AF96" s="17">
        <f t="shared" si="114"/>
        <v>0.99975975966825426</v>
      </c>
      <c r="AG96" s="20">
        <f t="shared" si="115"/>
        <v>252.90023461741552</v>
      </c>
      <c r="AI96" s="2">
        <v>32000</v>
      </c>
      <c r="AJ96" s="2">
        <v>0</v>
      </c>
      <c r="AK96" s="2">
        <v>0</v>
      </c>
      <c r="AL96" s="2">
        <f t="shared" si="116"/>
        <v>70556</v>
      </c>
      <c r="AM96" s="2">
        <f t="shared" si="117"/>
        <v>8893581.2001440227</v>
      </c>
      <c r="AN96" s="17">
        <f t="shared" si="118"/>
        <v>0.99998582706180816</v>
      </c>
      <c r="AO96" s="18">
        <f t="shared" si="119"/>
        <v>8925581.2001440227</v>
      </c>
      <c r="AP96" s="18">
        <f t="shared" si="120"/>
        <v>500</v>
      </c>
      <c r="AQ96" s="17">
        <f t="shared" si="121"/>
        <v>0.99975975966825426</v>
      </c>
      <c r="AR96" s="20">
        <f t="shared" si="122"/>
        <v>252.90023461741552</v>
      </c>
      <c r="AT96" s="2">
        <v>32000</v>
      </c>
      <c r="AU96" s="2">
        <v>0</v>
      </c>
      <c r="AV96" s="2">
        <v>0</v>
      </c>
      <c r="AW96" s="2">
        <f t="shared" si="123"/>
        <v>70335</v>
      </c>
      <c r="AX96" s="2">
        <f t="shared" si="124"/>
        <v>8857453.540548468</v>
      </c>
      <c r="AY96" s="17">
        <f t="shared" si="125"/>
        <v>0.99998578252957238</v>
      </c>
      <c r="AZ96" s="18">
        <f t="shared" si="126"/>
        <v>8889453.540548468</v>
      </c>
      <c r="BA96" s="18">
        <f t="shared" si="127"/>
        <v>500</v>
      </c>
      <c r="BB96" s="17">
        <f t="shared" si="128"/>
        <v>0.99975387454291009</v>
      </c>
      <c r="BC96" s="20">
        <f t="shared" si="129"/>
        <v>253.13119893940853</v>
      </c>
      <c r="BE96" s="2">
        <v>32000</v>
      </c>
      <c r="BF96" s="2">
        <v>0</v>
      </c>
      <c r="BG96" s="2">
        <v>0</v>
      </c>
      <c r="BH96" s="2">
        <f t="shared" si="130"/>
        <v>70318</v>
      </c>
      <c r="BI96" s="2">
        <f t="shared" si="131"/>
        <v>8859420.1901045721</v>
      </c>
      <c r="BJ96" s="17">
        <f t="shared" si="132"/>
        <v>0.9999857790924217</v>
      </c>
      <c r="BK96" s="18">
        <f t="shared" si="133"/>
        <v>8891420.1901045721</v>
      </c>
      <c r="BL96" s="18">
        <f t="shared" si="134"/>
        <v>500</v>
      </c>
      <c r="BM96" s="17">
        <f t="shared" si="135"/>
        <v>0.99975591300573308</v>
      </c>
      <c r="BN96" s="20">
        <f t="shared" si="136"/>
        <v>253.01455846125592</v>
      </c>
      <c r="BP96" s="2">
        <v>32000</v>
      </c>
      <c r="BQ96" s="2">
        <v>0</v>
      </c>
      <c r="BR96" s="2">
        <v>0</v>
      </c>
      <c r="BS96" s="2">
        <f t="shared" si="137"/>
        <v>70104</v>
      </c>
      <c r="BT96" s="2">
        <f t="shared" si="138"/>
        <v>8837091.2767777387</v>
      </c>
      <c r="BU96" s="17">
        <f t="shared" si="139"/>
        <v>0.99998573568219096</v>
      </c>
      <c r="BV96" s="18">
        <f t="shared" si="140"/>
        <v>8869091.2767777387</v>
      </c>
      <c r="BW96" s="18">
        <f t="shared" si="141"/>
        <v>500</v>
      </c>
      <c r="BX96" s="17">
        <f t="shared" si="142"/>
        <v>0.99976297179136642</v>
      </c>
      <c r="BY96" s="20">
        <f t="shared" si="143"/>
        <v>252.88140469028184</v>
      </c>
      <c r="CA96" s="2">
        <v>32000</v>
      </c>
      <c r="CB96" s="2">
        <v>0</v>
      </c>
      <c r="CC96" s="2">
        <v>0</v>
      </c>
      <c r="CD96" s="2">
        <f t="shared" si="144"/>
        <v>70435</v>
      </c>
      <c r="CE96" s="2">
        <f t="shared" si="145"/>
        <v>8801479.6795279793</v>
      </c>
      <c r="CF96" s="17">
        <f t="shared" si="146"/>
        <v>0.99998580271452098</v>
      </c>
      <c r="CG96" s="18">
        <f t="shared" si="147"/>
        <v>8833479.6795279793</v>
      </c>
      <c r="CH96" s="18">
        <f t="shared" si="148"/>
        <v>500</v>
      </c>
      <c r="CI96" s="17">
        <f t="shared" si="149"/>
        <v>0.99978718235906294</v>
      </c>
      <c r="CJ96" s="20">
        <f t="shared" si="150"/>
        <v>255.10584741312155</v>
      </c>
      <c r="CL96" s="2">
        <v>32000</v>
      </c>
      <c r="CM96" s="2">
        <v>0</v>
      </c>
      <c r="CN96" s="2">
        <v>0</v>
      </c>
      <c r="CO96" s="2">
        <f t="shared" si="151"/>
        <v>70304</v>
      </c>
      <c r="CP96" s="2">
        <f t="shared" si="152"/>
        <v>8802878.2599900682</v>
      </c>
      <c r="CQ96" s="17">
        <f t="shared" si="153"/>
        <v>0.99998577626057894</v>
      </c>
      <c r="CR96" s="18">
        <f t="shared" si="154"/>
        <v>8834878.2599900682</v>
      </c>
      <c r="CS96" s="18">
        <f t="shared" si="155"/>
        <v>500</v>
      </c>
      <c r="CT96" s="17">
        <f t="shared" si="156"/>
        <v>0.99975560362986626</v>
      </c>
      <c r="CU96" s="20">
        <f t="shared" si="157"/>
        <v>254.58304015440461</v>
      </c>
      <c r="CW96" s="2">
        <v>32000</v>
      </c>
      <c r="CX96" s="2">
        <v>0</v>
      </c>
      <c r="CY96" s="2">
        <v>0</v>
      </c>
      <c r="CZ96" s="2">
        <f t="shared" si="158"/>
        <v>69795</v>
      </c>
      <c r="DA96" s="2">
        <f t="shared" si="159"/>
        <v>8799751.4587087259</v>
      </c>
      <c r="DB96" s="17">
        <f t="shared" si="160"/>
        <v>0.99998567253137716</v>
      </c>
      <c r="DC96" s="18">
        <f t="shared" si="161"/>
        <v>8831751.4587087259</v>
      </c>
      <c r="DD96" s="18">
        <f t="shared" si="162"/>
        <v>500</v>
      </c>
      <c r="DE96" s="17">
        <f t="shared" si="163"/>
        <v>0.99976074557498085</v>
      </c>
      <c r="DF96" s="20">
        <f t="shared" si="164"/>
        <v>252.83066924839812</v>
      </c>
      <c r="DH96" s="2">
        <v>32000</v>
      </c>
      <c r="DI96" s="2">
        <v>0</v>
      </c>
      <c r="DJ96" s="2">
        <v>0</v>
      </c>
      <c r="DK96" s="2">
        <f t="shared" si="165"/>
        <v>69795</v>
      </c>
      <c r="DL96" s="2">
        <f t="shared" si="166"/>
        <v>8787391.1972019486</v>
      </c>
      <c r="DM96" s="17">
        <f t="shared" si="167"/>
        <v>0.99998567253137716</v>
      </c>
      <c r="DN96" s="18">
        <f t="shared" si="168"/>
        <v>8819391.1972019486</v>
      </c>
      <c r="DO96" s="18">
        <f t="shared" si="169"/>
        <v>500</v>
      </c>
      <c r="DP96" s="17">
        <f t="shared" si="170"/>
        <v>0.99975970071362474</v>
      </c>
      <c r="DQ96" s="20">
        <f t="shared" si="171"/>
        <v>253.18474352069617</v>
      </c>
      <c r="DS96" s="2">
        <v>32000</v>
      </c>
      <c r="DT96" s="2">
        <v>0</v>
      </c>
      <c r="DU96" s="2">
        <v>0</v>
      </c>
      <c r="DV96" s="2">
        <f t="shared" si="172"/>
        <v>69793</v>
      </c>
      <c r="DW96" s="2">
        <f t="shared" si="173"/>
        <v>8774197.4608659912</v>
      </c>
      <c r="DX96" s="17">
        <f t="shared" si="174"/>
        <v>0.99998567212081269</v>
      </c>
      <c r="DY96" s="18">
        <f t="shared" si="175"/>
        <v>8806197.4608659912</v>
      </c>
      <c r="DZ96" s="18">
        <f t="shared" si="176"/>
        <v>500</v>
      </c>
      <c r="EA96" s="17">
        <f t="shared" si="177"/>
        <v>0.99974733966182039</v>
      </c>
      <c r="EB96" s="20">
        <f t="shared" si="178"/>
        <v>253.55367243376028</v>
      </c>
      <c r="ED96" s="2">
        <v>32000</v>
      </c>
      <c r="EE96" s="2">
        <v>0</v>
      </c>
      <c r="EF96" s="2">
        <v>0</v>
      </c>
      <c r="EG96" s="2">
        <f t="shared" si="179"/>
        <v>69410</v>
      </c>
      <c r="EH96" s="2">
        <f t="shared" si="180"/>
        <v>8744614.0454025809</v>
      </c>
      <c r="EI96" s="17">
        <f t="shared" si="181"/>
        <v>0.99998559306161849</v>
      </c>
      <c r="EJ96" s="18">
        <f t="shared" si="182"/>
        <v>8776614.0454025809</v>
      </c>
      <c r="EK96" s="18">
        <f t="shared" si="183"/>
        <v>500</v>
      </c>
      <c r="EL96" s="17">
        <f t="shared" si="184"/>
        <v>0.99975179337325581</v>
      </c>
      <c r="EM96" s="20">
        <f t="shared" si="185"/>
        <v>253.01336983341571</v>
      </c>
    </row>
    <row r="97" spans="1:143">
      <c r="A97" s="36">
        <v>90</v>
      </c>
      <c r="B97" s="16">
        <f t="shared" si="96"/>
        <v>32500</v>
      </c>
      <c r="C97" s="2">
        <f t="shared" si="97"/>
        <v>0</v>
      </c>
      <c r="D97" s="2">
        <f t="shared" si="97"/>
        <v>0</v>
      </c>
      <c r="E97" s="2">
        <f t="shared" si="187"/>
        <v>841950</v>
      </c>
      <c r="F97" s="2">
        <f t="shared" si="187"/>
        <v>105943262.81420979</v>
      </c>
      <c r="G97" s="17">
        <f t="shared" si="99"/>
        <v>0.99998574757530623</v>
      </c>
      <c r="H97" s="18">
        <f t="shared" si="95"/>
        <v>106333262.81420979</v>
      </c>
      <c r="I97" s="18">
        <f t="shared" si="100"/>
        <v>6000</v>
      </c>
      <c r="J97" s="17">
        <f t="shared" si="186"/>
        <v>0.9998156684784979</v>
      </c>
      <c r="K97" s="20">
        <f t="shared" si="101"/>
        <v>257.29221761365397</v>
      </c>
      <c r="M97" s="2">
        <v>32500</v>
      </c>
      <c r="N97" s="2">
        <v>0</v>
      </c>
      <c r="O97" s="2">
        <v>0</v>
      </c>
      <c r="P97" s="2">
        <f t="shared" si="102"/>
        <v>70549</v>
      </c>
      <c r="Q97" s="2">
        <f t="shared" si="103"/>
        <v>8891823.3047936652</v>
      </c>
      <c r="R97" s="17">
        <f t="shared" si="104"/>
        <v>0.99998582565556338</v>
      </c>
      <c r="S97" s="18">
        <f t="shared" si="105"/>
        <v>8924323.3047936652</v>
      </c>
      <c r="T97" s="18">
        <f t="shared" si="106"/>
        <v>500</v>
      </c>
      <c r="U97" s="17">
        <f t="shared" si="107"/>
        <v>0.99981238006032103</v>
      </c>
      <c r="V97" s="20">
        <f t="shared" si="108"/>
        <v>256.87603783913016</v>
      </c>
      <c r="X97" s="2">
        <v>32500</v>
      </c>
      <c r="Y97" s="2">
        <v>0</v>
      </c>
      <c r="Z97" s="2">
        <v>0</v>
      </c>
      <c r="AA97" s="2">
        <f t="shared" si="109"/>
        <v>70556</v>
      </c>
      <c r="AB97" s="2">
        <f t="shared" si="110"/>
        <v>8893581.2001440227</v>
      </c>
      <c r="AC97" s="17">
        <f t="shared" si="111"/>
        <v>0.99998582706180816</v>
      </c>
      <c r="AD97" s="18">
        <f t="shared" si="112"/>
        <v>8926081.2001440227</v>
      </c>
      <c r="AE97" s="18">
        <f t="shared" si="113"/>
        <v>500</v>
      </c>
      <c r="AF97" s="17">
        <f t="shared" si="114"/>
        <v>0.99981576497128433</v>
      </c>
      <c r="AG97" s="20">
        <f t="shared" si="115"/>
        <v>256.85180078331263</v>
      </c>
      <c r="AI97" s="2">
        <v>32500</v>
      </c>
      <c r="AJ97" s="2">
        <v>0</v>
      </c>
      <c r="AK97" s="2">
        <v>0</v>
      </c>
      <c r="AL97" s="2">
        <f t="shared" si="116"/>
        <v>70556</v>
      </c>
      <c r="AM97" s="2">
        <f t="shared" si="117"/>
        <v>8893581.2001440227</v>
      </c>
      <c r="AN97" s="17">
        <f t="shared" si="118"/>
        <v>0.99998582706180816</v>
      </c>
      <c r="AO97" s="18">
        <f t="shared" si="119"/>
        <v>8926081.2001440227</v>
      </c>
      <c r="AP97" s="18">
        <f t="shared" si="120"/>
        <v>500</v>
      </c>
      <c r="AQ97" s="17">
        <f t="shared" si="121"/>
        <v>0.99981576497128433</v>
      </c>
      <c r="AR97" s="20">
        <f t="shared" si="122"/>
        <v>256.85180078331263</v>
      </c>
      <c r="AT97" s="2">
        <v>32500</v>
      </c>
      <c r="AU97" s="2">
        <v>0</v>
      </c>
      <c r="AV97" s="2">
        <v>0</v>
      </c>
      <c r="AW97" s="2">
        <f t="shared" si="123"/>
        <v>70335</v>
      </c>
      <c r="AX97" s="2">
        <f t="shared" si="124"/>
        <v>8857453.540548468</v>
      </c>
      <c r="AY97" s="17">
        <f t="shared" si="125"/>
        <v>0.99998578252957238</v>
      </c>
      <c r="AZ97" s="18">
        <f t="shared" si="126"/>
        <v>8889953.540548468</v>
      </c>
      <c r="BA97" s="18">
        <f t="shared" si="127"/>
        <v>500</v>
      </c>
      <c r="BB97" s="17">
        <f t="shared" si="128"/>
        <v>0.99981010712627316</v>
      </c>
      <c r="BC97" s="20">
        <f t="shared" si="129"/>
        <v>257.0863739228368</v>
      </c>
      <c r="BE97" s="2">
        <v>32500</v>
      </c>
      <c r="BF97" s="2">
        <v>0</v>
      </c>
      <c r="BG97" s="2">
        <v>0</v>
      </c>
      <c r="BH97" s="2">
        <f t="shared" si="130"/>
        <v>70318</v>
      </c>
      <c r="BI97" s="2">
        <f t="shared" si="131"/>
        <v>8859420.1901045721</v>
      </c>
      <c r="BJ97" s="17">
        <f t="shared" si="132"/>
        <v>0.9999857790924217</v>
      </c>
      <c r="BK97" s="18">
        <f t="shared" si="133"/>
        <v>8891920.1901045721</v>
      </c>
      <c r="BL97" s="18">
        <f t="shared" si="134"/>
        <v>500</v>
      </c>
      <c r="BM97" s="17">
        <f t="shared" si="135"/>
        <v>0.99981213326591811</v>
      </c>
      <c r="BN97" s="20">
        <f t="shared" si="136"/>
        <v>256.96791093721305</v>
      </c>
      <c r="BP97" s="2">
        <v>32500</v>
      </c>
      <c r="BQ97" s="2">
        <v>0</v>
      </c>
      <c r="BR97" s="2">
        <v>0</v>
      </c>
      <c r="BS97" s="2">
        <f t="shared" si="137"/>
        <v>70104</v>
      </c>
      <c r="BT97" s="2">
        <f t="shared" si="138"/>
        <v>8837091.2767777387</v>
      </c>
      <c r="BU97" s="17">
        <f t="shared" si="139"/>
        <v>0.99998573568219096</v>
      </c>
      <c r="BV97" s="18">
        <f t="shared" si="140"/>
        <v>8869591.2767777387</v>
      </c>
      <c r="BW97" s="18">
        <f t="shared" si="141"/>
        <v>500</v>
      </c>
      <c r="BX97" s="17">
        <f t="shared" si="142"/>
        <v>0.99981933399018652</v>
      </c>
      <c r="BY97" s="20">
        <f t="shared" si="143"/>
        <v>256.83267663856748</v>
      </c>
      <c r="CA97" s="2">
        <v>32500</v>
      </c>
      <c r="CB97" s="2">
        <v>0</v>
      </c>
      <c r="CC97" s="2">
        <v>0</v>
      </c>
      <c r="CD97" s="2">
        <f t="shared" si="144"/>
        <v>70435</v>
      </c>
      <c r="CE97" s="2">
        <f t="shared" si="145"/>
        <v>8801479.6795279793</v>
      </c>
      <c r="CF97" s="17">
        <f t="shared" si="146"/>
        <v>0.99998580271452098</v>
      </c>
      <c r="CG97" s="18">
        <f t="shared" si="147"/>
        <v>8833979.6795279793</v>
      </c>
      <c r="CH97" s="18">
        <f t="shared" si="148"/>
        <v>500</v>
      </c>
      <c r="CI97" s="17">
        <f t="shared" si="149"/>
        <v>0.99984377314879869</v>
      </c>
      <c r="CJ97" s="20">
        <f t="shared" si="150"/>
        <v>259.09187627895159</v>
      </c>
      <c r="CL97" s="2">
        <v>32500</v>
      </c>
      <c r="CM97" s="2">
        <v>0</v>
      </c>
      <c r="CN97" s="2">
        <v>0</v>
      </c>
      <c r="CO97" s="2">
        <f t="shared" si="151"/>
        <v>70304</v>
      </c>
      <c r="CP97" s="2">
        <f t="shared" si="152"/>
        <v>8802878.2599900682</v>
      </c>
      <c r="CQ97" s="17">
        <f t="shared" si="153"/>
        <v>0.99998577626057894</v>
      </c>
      <c r="CR97" s="18">
        <f t="shared" si="154"/>
        <v>8835378.2599900682</v>
      </c>
      <c r="CS97" s="18">
        <f t="shared" si="155"/>
        <v>500</v>
      </c>
      <c r="CT97" s="17">
        <f t="shared" si="156"/>
        <v>0.99981218367399416</v>
      </c>
      <c r="CU97" s="20">
        <f t="shared" si="157"/>
        <v>258.56090015681718</v>
      </c>
      <c r="CW97" s="2">
        <v>32500</v>
      </c>
      <c r="CX97" s="2">
        <v>0</v>
      </c>
      <c r="CY97" s="2">
        <v>0</v>
      </c>
      <c r="CZ97" s="2">
        <f t="shared" si="158"/>
        <v>69795</v>
      </c>
      <c r="DA97" s="2">
        <f t="shared" si="159"/>
        <v>8799751.4587087259</v>
      </c>
      <c r="DB97" s="17">
        <f t="shared" si="160"/>
        <v>0.99998567253137716</v>
      </c>
      <c r="DC97" s="18">
        <f t="shared" si="161"/>
        <v>8832251.4587087259</v>
      </c>
      <c r="DD97" s="18">
        <f t="shared" si="162"/>
        <v>500</v>
      </c>
      <c r="DE97" s="17">
        <f t="shared" si="163"/>
        <v>0.99981734594186433</v>
      </c>
      <c r="DF97" s="20">
        <f t="shared" si="164"/>
        <v>256.78114845540432</v>
      </c>
      <c r="DH97" s="2">
        <v>32500</v>
      </c>
      <c r="DI97" s="2">
        <v>0</v>
      </c>
      <c r="DJ97" s="2">
        <v>0</v>
      </c>
      <c r="DK97" s="2">
        <f t="shared" si="165"/>
        <v>69795</v>
      </c>
      <c r="DL97" s="2">
        <f t="shared" si="166"/>
        <v>8787391.1972019486</v>
      </c>
      <c r="DM97" s="17">
        <f t="shared" si="167"/>
        <v>0.99998567253137716</v>
      </c>
      <c r="DN97" s="18">
        <f t="shared" si="168"/>
        <v>8819891.1972019486</v>
      </c>
      <c r="DO97" s="18">
        <f t="shared" si="169"/>
        <v>500</v>
      </c>
      <c r="DP97" s="17">
        <f t="shared" si="170"/>
        <v>0.99981638034594622</v>
      </c>
      <c r="DQ97" s="20">
        <f t="shared" si="171"/>
        <v>257.14075513820706</v>
      </c>
      <c r="DS97" s="2">
        <v>32500</v>
      </c>
      <c r="DT97" s="2">
        <v>0</v>
      </c>
      <c r="DU97" s="2">
        <v>0</v>
      </c>
      <c r="DV97" s="2">
        <f t="shared" si="172"/>
        <v>69793</v>
      </c>
      <c r="DW97" s="2">
        <f t="shared" si="173"/>
        <v>8774197.4608659912</v>
      </c>
      <c r="DX97" s="17">
        <f t="shared" si="174"/>
        <v>0.99998567212081269</v>
      </c>
      <c r="DY97" s="18">
        <f t="shared" si="175"/>
        <v>8806697.4608659912</v>
      </c>
      <c r="DZ97" s="18">
        <f t="shared" si="176"/>
        <v>500</v>
      </c>
      <c r="EA97" s="17">
        <f t="shared" si="177"/>
        <v>0.99980410351160376</v>
      </c>
      <c r="EB97" s="20">
        <f t="shared" si="178"/>
        <v>257.51544856553778</v>
      </c>
      <c r="ED97" s="2">
        <v>32500</v>
      </c>
      <c r="EE97" s="2">
        <v>0</v>
      </c>
      <c r="EF97" s="2">
        <v>0</v>
      </c>
      <c r="EG97" s="2">
        <f t="shared" si="179"/>
        <v>69410</v>
      </c>
      <c r="EH97" s="2">
        <f t="shared" si="180"/>
        <v>8744614.0454025809</v>
      </c>
      <c r="EI97" s="17">
        <f t="shared" si="181"/>
        <v>0.99998559306161849</v>
      </c>
      <c r="EJ97" s="18">
        <f t="shared" si="182"/>
        <v>8777114.0454025809</v>
      </c>
      <c r="EK97" s="18">
        <f t="shared" si="183"/>
        <v>500</v>
      </c>
      <c r="EL97" s="17">
        <f t="shared" si="184"/>
        <v>0.99980874881120729</v>
      </c>
      <c r="EM97" s="20">
        <f t="shared" si="185"/>
        <v>256.96670373706286</v>
      </c>
    </row>
    <row r="98" spans="1:143">
      <c r="A98" s="36">
        <v>91</v>
      </c>
      <c r="B98" s="16">
        <f t="shared" si="96"/>
        <v>33000</v>
      </c>
      <c r="C98" s="2">
        <f t="shared" si="97"/>
        <v>0</v>
      </c>
      <c r="D98" s="2">
        <f t="shared" si="97"/>
        <v>0</v>
      </c>
      <c r="E98" s="2">
        <f t="shared" si="187"/>
        <v>841950</v>
      </c>
      <c r="F98" s="2">
        <f t="shared" si="187"/>
        <v>105943262.81420979</v>
      </c>
      <c r="G98" s="17">
        <f t="shared" si="99"/>
        <v>0.99998574757530623</v>
      </c>
      <c r="H98" s="18">
        <f t="shared" si="95"/>
        <v>106339262.81420979</v>
      </c>
      <c r="I98" s="18">
        <f t="shared" si="100"/>
        <v>6000</v>
      </c>
      <c r="J98" s="17">
        <f t="shared" si="186"/>
        <v>0.999872084447049</v>
      </c>
      <c r="K98" s="20">
        <f t="shared" si="101"/>
        <v>261.25055942309478</v>
      </c>
      <c r="M98" s="2">
        <v>33000</v>
      </c>
      <c r="N98" s="2">
        <v>0</v>
      </c>
      <c r="O98" s="2">
        <v>0</v>
      </c>
      <c r="P98" s="2">
        <f t="shared" si="102"/>
        <v>70549</v>
      </c>
      <c r="Q98" s="2">
        <f t="shared" si="103"/>
        <v>8891823.3047936652</v>
      </c>
      <c r="R98" s="17">
        <f t="shared" si="104"/>
        <v>0.99998582565556338</v>
      </c>
      <c r="S98" s="18">
        <f t="shared" si="105"/>
        <v>8924823.3047936652</v>
      </c>
      <c r="T98" s="18">
        <f t="shared" si="106"/>
        <v>500</v>
      </c>
      <c r="U98" s="17">
        <f t="shared" si="107"/>
        <v>0.99986839620551848</v>
      </c>
      <c r="V98" s="20">
        <f t="shared" si="108"/>
        <v>260.82797688280908</v>
      </c>
      <c r="X98" s="2">
        <v>33000</v>
      </c>
      <c r="Y98" s="2">
        <v>0</v>
      </c>
      <c r="Z98" s="2">
        <v>0</v>
      </c>
      <c r="AA98" s="2">
        <f t="shared" si="109"/>
        <v>70556</v>
      </c>
      <c r="AB98" s="2">
        <f t="shared" si="110"/>
        <v>8893581.2001440227</v>
      </c>
      <c r="AC98" s="17">
        <f t="shared" si="111"/>
        <v>0.99998582706180816</v>
      </c>
      <c r="AD98" s="18">
        <f t="shared" si="112"/>
        <v>8926581.2001440227</v>
      </c>
      <c r="AE98" s="18">
        <f t="shared" si="113"/>
        <v>500</v>
      </c>
      <c r="AF98" s="17">
        <f t="shared" si="114"/>
        <v>0.99987177027431451</v>
      </c>
      <c r="AG98" s="20">
        <f t="shared" si="115"/>
        <v>260.80336694920976</v>
      </c>
      <c r="AI98" s="2">
        <v>33000</v>
      </c>
      <c r="AJ98" s="2">
        <v>0</v>
      </c>
      <c r="AK98" s="2">
        <v>0</v>
      </c>
      <c r="AL98" s="2">
        <f t="shared" si="116"/>
        <v>70556</v>
      </c>
      <c r="AM98" s="2">
        <f t="shared" si="117"/>
        <v>8893581.2001440227</v>
      </c>
      <c r="AN98" s="17">
        <f t="shared" si="118"/>
        <v>0.99998582706180816</v>
      </c>
      <c r="AO98" s="18">
        <f t="shared" si="119"/>
        <v>8926581.2001440227</v>
      </c>
      <c r="AP98" s="18">
        <f t="shared" si="120"/>
        <v>500</v>
      </c>
      <c r="AQ98" s="17">
        <f t="shared" si="121"/>
        <v>0.99987177027431451</v>
      </c>
      <c r="AR98" s="20">
        <f t="shared" si="122"/>
        <v>260.80336694920976</v>
      </c>
      <c r="AT98" s="2">
        <v>33000</v>
      </c>
      <c r="AU98" s="2">
        <v>0</v>
      </c>
      <c r="AV98" s="2">
        <v>0</v>
      </c>
      <c r="AW98" s="2">
        <f t="shared" si="123"/>
        <v>70335</v>
      </c>
      <c r="AX98" s="2">
        <f t="shared" si="124"/>
        <v>8857453.540548468</v>
      </c>
      <c r="AY98" s="17">
        <f t="shared" si="125"/>
        <v>0.99998578252957238</v>
      </c>
      <c r="AZ98" s="18">
        <f t="shared" si="126"/>
        <v>8890453.540548468</v>
      </c>
      <c r="BA98" s="18">
        <f t="shared" si="127"/>
        <v>500</v>
      </c>
      <c r="BB98" s="17">
        <f t="shared" si="128"/>
        <v>0.99986633970963634</v>
      </c>
      <c r="BC98" s="20">
        <f t="shared" si="129"/>
        <v>261.04154890626506</v>
      </c>
      <c r="BE98" s="2">
        <v>33000</v>
      </c>
      <c r="BF98" s="2">
        <v>0</v>
      </c>
      <c r="BG98" s="2">
        <v>0</v>
      </c>
      <c r="BH98" s="2">
        <f t="shared" si="130"/>
        <v>70318</v>
      </c>
      <c r="BI98" s="2">
        <f t="shared" si="131"/>
        <v>8859420.1901045721</v>
      </c>
      <c r="BJ98" s="17">
        <f t="shared" si="132"/>
        <v>0.9999857790924217</v>
      </c>
      <c r="BK98" s="18">
        <f t="shared" si="133"/>
        <v>8892420.1901045721</v>
      </c>
      <c r="BL98" s="18">
        <f t="shared" si="134"/>
        <v>500</v>
      </c>
      <c r="BM98" s="17">
        <f t="shared" si="135"/>
        <v>0.99986835352610326</v>
      </c>
      <c r="BN98" s="20">
        <f t="shared" si="136"/>
        <v>260.92126341317015</v>
      </c>
      <c r="BP98" s="2">
        <v>33000</v>
      </c>
      <c r="BQ98" s="2">
        <v>0</v>
      </c>
      <c r="BR98" s="2">
        <v>0</v>
      </c>
      <c r="BS98" s="2">
        <f t="shared" si="137"/>
        <v>70104</v>
      </c>
      <c r="BT98" s="2">
        <f t="shared" si="138"/>
        <v>8837091.2767777387</v>
      </c>
      <c r="BU98" s="17">
        <f t="shared" si="139"/>
        <v>0.99998573568219096</v>
      </c>
      <c r="BV98" s="18">
        <f t="shared" si="140"/>
        <v>8870091.2767777387</v>
      </c>
      <c r="BW98" s="18">
        <f t="shared" si="141"/>
        <v>500</v>
      </c>
      <c r="BX98" s="17">
        <f t="shared" si="142"/>
        <v>0.99987569618900662</v>
      </c>
      <c r="BY98" s="20">
        <f t="shared" si="143"/>
        <v>260.78394858685311</v>
      </c>
      <c r="CA98" s="2">
        <v>33000</v>
      </c>
      <c r="CB98" s="2">
        <v>0</v>
      </c>
      <c r="CC98" s="2">
        <v>0</v>
      </c>
      <c r="CD98" s="2">
        <f t="shared" si="144"/>
        <v>70435</v>
      </c>
      <c r="CE98" s="2">
        <f t="shared" si="145"/>
        <v>8801479.6795279793</v>
      </c>
      <c r="CF98" s="17">
        <f t="shared" si="146"/>
        <v>0.99998580271452098</v>
      </c>
      <c r="CG98" s="18">
        <f t="shared" si="147"/>
        <v>8834479.6795279793</v>
      </c>
      <c r="CH98" s="18">
        <f t="shared" si="148"/>
        <v>500</v>
      </c>
      <c r="CI98" s="17">
        <f t="shared" si="149"/>
        <v>0.99990036393853443</v>
      </c>
      <c r="CJ98" s="20">
        <f t="shared" si="150"/>
        <v>263.0779051447816</v>
      </c>
      <c r="CL98" s="2">
        <v>33000</v>
      </c>
      <c r="CM98" s="2">
        <v>0</v>
      </c>
      <c r="CN98" s="2">
        <v>0</v>
      </c>
      <c r="CO98" s="2">
        <f t="shared" si="151"/>
        <v>70304</v>
      </c>
      <c r="CP98" s="2">
        <f t="shared" si="152"/>
        <v>8802878.2599900682</v>
      </c>
      <c r="CQ98" s="17">
        <f t="shared" si="153"/>
        <v>0.99998577626057894</v>
      </c>
      <c r="CR98" s="18">
        <f t="shared" si="154"/>
        <v>8835878.2599900682</v>
      </c>
      <c r="CS98" s="18">
        <f t="shared" si="155"/>
        <v>500</v>
      </c>
      <c r="CT98" s="17">
        <f t="shared" si="156"/>
        <v>0.99986876371812206</v>
      </c>
      <c r="CU98" s="20">
        <f t="shared" si="157"/>
        <v>262.53876015922975</v>
      </c>
      <c r="CW98" s="2">
        <v>33000</v>
      </c>
      <c r="CX98" s="2">
        <v>0</v>
      </c>
      <c r="CY98" s="2">
        <v>0</v>
      </c>
      <c r="CZ98" s="2">
        <f t="shared" si="158"/>
        <v>69795</v>
      </c>
      <c r="DA98" s="2">
        <f t="shared" si="159"/>
        <v>8799751.4587087259</v>
      </c>
      <c r="DB98" s="17">
        <f t="shared" si="160"/>
        <v>0.99998567253137716</v>
      </c>
      <c r="DC98" s="18">
        <f t="shared" si="161"/>
        <v>8832751.4587087259</v>
      </c>
      <c r="DD98" s="18">
        <f t="shared" si="162"/>
        <v>500</v>
      </c>
      <c r="DE98" s="17">
        <f t="shared" si="163"/>
        <v>0.99987394630874793</v>
      </c>
      <c r="DF98" s="20">
        <f t="shared" si="164"/>
        <v>260.73162766241057</v>
      </c>
      <c r="DH98" s="2">
        <v>33000</v>
      </c>
      <c r="DI98" s="2">
        <v>0</v>
      </c>
      <c r="DJ98" s="2">
        <v>0</v>
      </c>
      <c r="DK98" s="2">
        <f t="shared" si="165"/>
        <v>69795</v>
      </c>
      <c r="DL98" s="2">
        <f t="shared" si="166"/>
        <v>8787391.1972019486</v>
      </c>
      <c r="DM98" s="17">
        <f t="shared" si="167"/>
        <v>0.99998567253137716</v>
      </c>
      <c r="DN98" s="18">
        <f t="shared" si="168"/>
        <v>8820391.1972019486</v>
      </c>
      <c r="DO98" s="18">
        <f t="shared" si="169"/>
        <v>500</v>
      </c>
      <c r="DP98" s="17">
        <f t="shared" si="170"/>
        <v>0.9998730599782677</v>
      </c>
      <c r="DQ98" s="20">
        <f t="shared" si="171"/>
        <v>261.09676675571791</v>
      </c>
      <c r="DS98" s="2">
        <v>33000</v>
      </c>
      <c r="DT98" s="2">
        <v>0</v>
      </c>
      <c r="DU98" s="2">
        <v>0</v>
      </c>
      <c r="DV98" s="2">
        <f t="shared" si="172"/>
        <v>69793</v>
      </c>
      <c r="DW98" s="2">
        <f t="shared" si="173"/>
        <v>8774197.4608659912</v>
      </c>
      <c r="DX98" s="17">
        <f t="shared" si="174"/>
        <v>0.99998567212081269</v>
      </c>
      <c r="DY98" s="18">
        <f t="shared" si="175"/>
        <v>8807197.4608659912</v>
      </c>
      <c r="DZ98" s="18">
        <f t="shared" si="176"/>
        <v>500</v>
      </c>
      <c r="EA98" s="17">
        <f t="shared" si="177"/>
        <v>0.99986086736138702</v>
      </c>
      <c r="EB98" s="20">
        <f t="shared" si="178"/>
        <v>261.47722469731531</v>
      </c>
      <c r="ED98" s="2">
        <v>33000</v>
      </c>
      <c r="EE98" s="2">
        <v>0</v>
      </c>
      <c r="EF98" s="2">
        <v>0</v>
      </c>
      <c r="EG98" s="2">
        <f t="shared" si="179"/>
        <v>69410</v>
      </c>
      <c r="EH98" s="2">
        <f t="shared" si="180"/>
        <v>8744614.0454025809</v>
      </c>
      <c r="EI98" s="17">
        <f t="shared" si="181"/>
        <v>0.99998559306161849</v>
      </c>
      <c r="EJ98" s="18">
        <f t="shared" si="182"/>
        <v>8777614.0454025809</v>
      </c>
      <c r="EK98" s="18">
        <f t="shared" si="183"/>
        <v>500</v>
      </c>
      <c r="EL98" s="17">
        <f t="shared" si="184"/>
        <v>0.99986570424915866</v>
      </c>
      <c r="EM98" s="20">
        <f t="shared" si="185"/>
        <v>260.92003764070995</v>
      </c>
    </row>
    <row r="99" spans="1:143">
      <c r="A99" s="36">
        <v>92</v>
      </c>
      <c r="B99" s="16">
        <f t="shared" si="96"/>
        <v>33500</v>
      </c>
      <c r="C99" s="2">
        <f t="shared" si="97"/>
        <v>0</v>
      </c>
      <c r="D99" s="2">
        <f t="shared" si="97"/>
        <v>0</v>
      </c>
      <c r="E99" s="2">
        <f t="shared" si="187"/>
        <v>841950</v>
      </c>
      <c r="F99" s="2">
        <f t="shared" si="187"/>
        <v>105943262.81420979</v>
      </c>
      <c r="G99" s="17">
        <f t="shared" si="99"/>
        <v>0.99998574757530623</v>
      </c>
      <c r="H99" s="18">
        <f t="shared" si="95"/>
        <v>106345262.81420979</v>
      </c>
      <c r="I99" s="18">
        <f t="shared" si="100"/>
        <v>6000</v>
      </c>
      <c r="J99" s="17">
        <f t="shared" si="186"/>
        <v>0.99992850041560022</v>
      </c>
      <c r="K99" s="20">
        <f t="shared" si="101"/>
        <v>265.2089012325356</v>
      </c>
      <c r="M99" s="2">
        <v>33500</v>
      </c>
      <c r="N99" s="2">
        <v>0</v>
      </c>
      <c r="O99" s="2">
        <v>0</v>
      </c>
      <c r="P99" s="2">
        <f t="shared" si="102"/>
        <v>70549</v>
      </c>
      <c r="Q99" s="2">
        <f t="shared" si="103"/>
        <v>8891823.3047936652</v>
      </c>
      <c r="R99" s="17">
        <f t="shared" si="104"/>
        <v>0.99998582565556338</v>
      </c>
      <c r="S99" s="18">
        <f t="shared" si="105"/>
        <v>8925323.3047936652</v>
      </c>
      <c r="T99" s="18">
        <f t="shared" si="106"/>
        <v>500</v>
      </c>
      <c r="U99" s="17">
        <f t="shared" si="107"/>
        <v>0.99992441235071583</v>
      </c>
      <c r="V99" s="20">
        <f t="shared" si="108"/>
        <v>264.779915926488</v>
      </c>
      <c r="X99" s="2">
        <v>33500</v>
      </c>
      <c r="Y99" s="2">
        <v>0</v>
      </c>
      <c r="Z99" s="2">
        <v>0</v>
      </c>
      <c r="AA99" s="2">
        <f t="shared" si="109"/>
        <v>70556</v>
      </c>
      <c r="AB99" s="2">
        <f t="shared" si="110"/>
        <v>8893581.2001440227</v>
      </c>
      <c r="AC99" s="17">
        <f t="shared" si="111"/>
        <v>0.99998582706180816</v>
      </c>
      <c r="AD99" s="18">
        <f t="shared" si="112"/>
        <v>8927081.2001440227</v>
      </c>
      <c r="AE99" s="18">
        <f t="shared" si="113"/>
        <v>500</v>
      </c>
      <c r="AF99" s="17">
        <f t="shared" si="114"/>
        <v>0.99992777557734458</v>
      </c>
      <c r="AG99" s="20">
        <f t="shared" si="115"/>
        <v>264.75493311510684</v>
      </c>
      <c r="AI99" s="2">
        <v>33500</v>
      </c>
      <c r="AJ99" s="2">
        <v>0</v>
      </c>
      <c r="AK99" s="2">
        <v>0</v>
      </c>
      <c r="AL99" s="2">
        <f t="shared" si="116"/>
        <v>70556</v>
      </c>
      <c r="AM99" s="2">
        <f t="shared" si="117"/>
        <v>8893581.2001440227</v>
      </c>
      <c r="AN99" s="17">
        <f t="shared" si="118"/>
        <v>0.99998582706180816</v>
      </c>
      <c r="AO99" s="18">
        <f t="shared" si="119"/>
        <v>8927081.2001440227</v>
      </c>
      <c r="AP99" s="18">
        <f t="shared" si="120"/>
        <v>500</v>
      </c>
      <c r="AQ99" s="17">
        <f t="shared" si="121"/>
        <v>0.99992777557734458</v>
      </c>
      <c r="AR99" s="20">
        <f t="shared" si="122"/>
        <v>264.75493311510684</v>
      </c>
      <c r="AT99" s="2">
        <v>33500</v>
      </c>
      <c r="AU99" s="2">
        <v>0</v>
      </c>
      <c r="AV99" s="2">
        <v>0</v>
      </c>
      <c r="AW99" s="2">
        <f t="shared" si="123"/>
        <v>70335</v>
      </c>
      <c r="AX99" s="2">
        <f t="shared" si="124"/>
        <v>8857453.540548468</v>
      </c>
      <c r="AY99" s="17">
        <f t="shared" si="125"/>
        <v>0.99998578252957238</v>
      </c>
      <c r="AZ99" s="18">
        <f t="shared" si="126"/>
        <v>8890953.540548468</v>
      </c>
      <c r="BA99" s="18">
        <f t="shared" si="127"/>
        <v>500</v>
      </c>
      <c r="BB99" s="17">
        <f t="shared" si="128"/>
        <v>0.99992257229299941</v>
      </c>
      <c r="BC99" s="20">
        <f t="shared" si="129"/>
        <v>264.99672388969333</v>
      </c>
      <c r="BE99" s="2">
        <v>33500</v>
      </c>
      <c r="BF99" s="2">
        <v>0</v>
      </c>
      <c r="BG99" s="2">
        <v>0</v>
      </c>
      <c r="BH99" s="2">
        <f t="shared" si="130"/>
        <v>70318</v>
      </c>
      <c r="BI99" s="2">
        <f t="shared" si="131"/>
        <v>8859420.1901045721</v>
      </c>
      <c r="BJ99" s="17">
        <f t="shared" si="132"/>
        <v>0.9999857790924217</v>
      </c>
      <c r="BK99" s="18">
        <f t="shared" si="133"/>
        <v>8892920.1901045721</v>
      </c>
      <c r="BL99" s="18">
        <f t="shared" si="134"/>
        <v>500</v>
      </c>
      <c r="BM99" s="17">
        <f t="shared" si="135"/>
        <v>0.99992457378628841</v>
      </c>
      <c r="BN99" s="20">
        <f t="shared" si="136"/>
        <v>264.87461588912731</v>
      </c>
      <c r="BP99" s="2">
        <v>33500</v>
      </c>
      <c r="BQ99" s="2">
        <v>0</v>
      </c>
      <c r="BR99" s="2">
        <v>0</v>
      </c>
      <c r="BS99" s="2">
        <f t="shared" si="137"/>
        <v>70104</v>
      </c>
      <c r="BT99" s="2">
        <f t="shared" si="138"/>
        <v>8837091.2767777387</v>
      </c>
      <c r="BU99" s="17">
        <f t="shared" si="139"/>
        <v>0.99998573568219096</v>
      </c>
      <c r="BV99" s="18">
        <f t="shared" si="140"/>
        <v>8870591.2767777387</v>
      </c>
      <c r="BW99" s="18">
        <f t="shared" si="141"/>
        <v>500</v>
      </c>
      <c r="BX99" s="17">
        <f t="shared" si="142"/>
        <v>0.99993205838782684</v>
      </c>
      <c r="BY99" s="20">
        <f t="shared" si="143"/>
        <v>264.73522053513881</v>
      </c>
      <c r="CA99" s="2">
        <v>33500</v>
      </c>
      <c r="CB99" s="2">
        <v>0</v>
      </c>
      <c r="CC99" s="2">
        <v>0</v>
      </c>
      <c r="CD99" s="2">
        <f t="shared" si="144"/>
        <v>70435</v>
      </c>
      <c r="CE99" s="2">
        <f t="shared" si="145"/>
        <v>8801479.6795279793</v>
      </c>
      <c r="CF99" s="17">
        <f t="shared" si="146"/>
        <v>0.99998580271452098</v>
      </c>
      <c r="CG99" s="18">
        <f t="shared" si="147"/>
        <v>8834979.6795279793</v>
      </c>
      <c r="CH99" s="18">
        <f t="shared" si="148"/>
        <v>500</v>
      </c>
      <c r="CI99" s="17">
        <f t="shared" si="149"/>
        <v>0.99995695472827029</v>
      </c>
      <c r="CJ99" s="20">
        <f t="shared" si="150"/>
        <v>267.0639340106116</v>
      </c>
      <c r="CL99" s="2">
        <v>33500</v>
      </c>
      <c r="CM99" s="2">
        <v>0</v>
      </c>
      <c r="CN99" s="2">
        <v>0</v>
      </c>
      <c r="CO99" s="2">
        <f t="shared" si="151"/>
        <v>70304</v>
      </c>
      <c r="CP99" s="2">
        <f t="shared" si="152"/>
        <v>8802878.2599900682</v>
      </c>
      <c r="CQ99" s="17">
        <f t="shared" si="153"/>
        <v>0.99998577626057894</v>
      </c>
      <c r="CR99" s="18">
        <f t="shared" si="154"/>
        <v>8836378.2599900682</v>
      </c>
      <c r="CS99" s="18">
        <f t="shared" si="155"/>
        <v>500</v>
      </c>
      <c r="CT99" s="17">
        <f t="shared" si="156"/>
        <v>0.99992534376225006</v>
      </c>
      <c r="CU99" s="20">
        <f t="shared" si="157"/>
        <v>266.51662016164232</v>
      </c>
      <c r="CW99" s="2">
        <v>33500</v>
      </c>
      <c r="CX99" s="2">
        <v>0</v>
      </c>
      <c r="CY99" s="2">
        <v>0</v>
      </c>
      <c r="CZ99" s="2">
        <f t="shared" si="158"/>
        <v>69795</v>
      </c>
      <c r="DA99" s="2">
        <f t="shared" si="159"/>
        <v>8799751.4587087259</v>
      </c>
      <c r="DB99" s="17">
        <f t="shared" si="160"/>
        <v>0.99998567253137716</v>
      </c>
      <c r="DC99" s="18">
        <f t="shared" si="161"/>
        <v>8833251.4587087259</v>
      </c>
      <c r="DD99" s="18">
        <f t="shared" si="162"/>
        <v>500</v>
      </c>
      <c r="DE99" s="17">
        <f t="shared" si="163"/>
        <v>0.99993054667563153</v>
      </c>
      <c r="DF99" s="20">
        <f t="shared" si="164"/>
        <v>264.68210686941677</v>
      </c>
      <c r="DH99" s="2">
        <v>33500</v>
      </c>
      <c r="DI99" s="2">
        <v>0</v>
      </c>
      <c r="DJ99" s="2">
        <v>0</v>
      </c>
      <c r="DK99" s="2">
        <f t="shared" si="165"/>
        <v>69795</v>
      </c>
      <c r="DL99" s="2">
        <f t="shared" si="166"/>
        <v>8787391.1972019486</v>
      </c>
      <c r="DM99" s="17">
        <f t="shared" si="167"/>
        <v>0.99998567253137716</v>
      </c>
      <c r="DN99" s="18">
        <f t="shared" si="168"/>
        <v>8820891.1972019486</v>
      </c>
      <c r="DO99" s="18">
        <f t="shared" si="169"/>
        <v>500</v>
      </c>
      <c r="DP99" s="17">
        <f t="shared" si="170"/>
        <v>0.99992973961058929</v>
      </c>
      <c r="DQ99" s="20">
        <f t="shared" si="171"/>
        <v>265.05277837322882</v>
      </c>
      <c r="DS99" s="2">
        <v>33500</v>
      </c>
      <c r="DT99" s="2">
        <v>0</v>
      </c>
      <c r="DU99" s="2">
        <v>0</v>
      </c>
      <c r="DV99" s="2">
        <f t="shared" si="172"/>
        <v>69793</v>
      </c>
      <c r="DW99" s="2">
        <f t="shared" si="173"/>
        <v>8774197.4608659912</v>
      </c>
      <c r="DX99" s="17">
        <f t="shared" si="174"/>
        <v>0.99998567212081269</v>
      </c>
      <c r="DY99" s="18">
        <f t="shared" si="175"/>
        <v>8807697.4608659912</v>
      </c>
      <c r="DZ99" s="18">
        <f t="shared" si="176"/>
        <v>500</v>
      </c>
      <c r="EA99" s="17">
        <f t="shared" si="177"/>
        <v>0.99991763121117039</v>
      </c>
      <c r="EB99" s="20">
        <f t="shared" si="178"/>
        <v>265.43900082909278</v>
      </c>
      <c r="ED99" s="2">
        <v>33500</v>
      </c>
      <c r="EE99" s="2">
        <v>0</v>
      </c>
      <c r="EF99" s="2">
        <v>0</v>
      </c>
      <c r="EG99" s="2">
        <f t="shared" si="179"/>
        <v>69410</v>
      </c>
      <c r="EH99" s="2">
        <f t="shared" si="180"/>
        <v>8744614.0454025809</v>
      </c>
      <c r="EI99" s="17">
        <f t="shared" si="181"/>
        <v>0.99998559306161849</v>
      </c>
      <c r="EJ99" s="18">
        <f t="shared" si="182"/>
        <v>8778114.0454025809</v>
      </c>
      <c r="EK99" s="18">
        <f t="shared" si="183"/>
        <v>500</v>
      </c>
      <c r="EL99" s="17">
        <f t="shared" si="184"/>
        <v>0.99992265968711014</v>
      </c>
      <c r="EM99" s="20">
        <f t="shared" si="185"/>
        <v>264.8733715443571</v>
      </c>
    </row>
    <row r="100" spans="1:143">
      <c r="A100" s="36">
        <v>93</v>
      </c>
      <c r="B100" s="16">
        <f t="shared" si="96"/>
        <v>34000</v>
      </c>
      <c r="C100" s="2">
        <f t="shared" si="97"/>
        <v>0</v>
      </c>
      <c r="D100" s="2">
        <f t="shared" si="97"/>
        <v>0</v>
      </c>
      <c r="E100" s="2">
        <f t="shared" si="187"/>
        <v>841950</v>
      </c>
      <c r="F100" s="2">
        <f t="shared" si="187"/>
        <v>105943262.81420979</v>
      </c>
      <c r="G100" s="17">
        <f t="shared" si="99"/>
        <v>0.99998574757530623</v>
      </c>
      <c r="H100" s="18">
        <f t="shared" si="95"/>
        <v>106351262.81420979</v>
      </c>
      <c r="I100" s="18">
        <f t="shared" si="100"/>
        <v>6000</v>
      </c>
      <c r="J100" s="17">
        <f t="shared" si="186"/>
        <v>0.99998491638415143</v>
      </c>
      <c r="K100" s="20">
        <f t="shared" si="101"/>
        <v>269.16724304197646</v>
      </c>
      <c r="M100" s="2">
        <v>34000</v>
      </c>
      <c r="N100" s="2">
        <v>0</v>
      </c>
      <c r="O100" s="2">
        <v>0</v>
      </c>
      <c r="P100" s="2">
        <f t="shared" si="102"/>
        <v>70549</v>
      </c>
      <c r="Q100" s="2">
        <f t="shared" si="103"/>
        <v>8891823.3047936652</v>
      </c>
      <c r="R100" s="17">
        <f t="shared" si="104"/>
        <v>0.99998582565556338</v>
      </c>
      <c r="S100" s="18">
        <f t="shared" si="105"/>
        <v>8925823.3047936652</v>
      </c>
      <c r="T100" s="18">
        <f t="shared" si="106"/>
        <v>500</v>
      </c>
      <c r="U100" s="17">
        <f t="shared" si="107"/>
        <v>0.99998042849591329</v>
      </c>
      <c r="V100" s="20">
        <f t="shared" si="108"/>
        <v>268.73185497016692</v>
      </c>
      <c r="X100" s="2">
        <v>34000</v>
      </c>
      <c r="Y100" s="2">
        <v>0</v>
      </c>
      <c r="Z100" s="2">
        <v>0</v>
      </c>
      <c r="AA100" s="2">
        <f t="shared" si="109"/>
        <v>70556</v>
      </c>
      <c r="AB100" s="2">
        <f t="shared" si="110"/>
        <v>8893581.2001440227</v>
      </c>
      <c r="AC100" s="17">
        <f t="shared" si="111"/>
        <v>0.99998582706180816</v>
      </c>
      <c r="AD100" s="18">
        <f t="shared" si="112"/>
        <v>8927581.2001440227</v>
      </c>
      <c r="AE100" s="18">
        <f t="shared" si="113"/>
        <v>500</v>
      </c>
      <c r="AF100" s="17">
        <f t="shared" si="114"/>
        <v>0.99998378088037476</v>
      </c>
      <c r="AG100" s="20">
        <f t="shared" si="115"/>
        <v>268.70649928100397</v>
      </c>
      <c r="AI100" s="2">
        <v>34000</v>
      </c>
      <c r="AJ100" s="2">
        <v>0</v>
      </c>
      <c r="AK100" s="2">
        <v>0</v>
      </c>
      <c r="AL100" s="2">
        <f t="shared" si="116"/>
        <v>70556</v>
      </c>
      <c r="AM100" s="2">
        <f t="shared" si="117"/>
        <v>8893581.2001440227</v>
      </c>
      <c r="AN100" s="17">
        <f t="shared" si="118"/>
        <v>0.99998582706180816</v>
      </c>
      <c r="AO100" s="18">
        <f t="shared" si="119"/>
        <v>8927581.2001440227</v>
      </c>
      <c r="AP100" s="18">
        <f t="shared" si="120"/>
        <v>500</v>
      </c>
      <c r="AQ100" s="17">
        <f t="shared" si="121"/>
        <v>0.99998378088037476</v>
      </c>
      <c r="AR100" s="20">
        <f t="shared" si="122"/>
        <v>268.70649928100397</v>
      </c>
      <c r="AT100" s="2">
        <v>34000</v>
      </c>
      <c r="AU100" s="2">
        <v>0</v>
      </c>
      <c r="AV100" s="2">
        <v>0</v>
      </c>
      <c r="AW100" s="2">
        <f t="shared" si="123"/>
        <v>70335</v>
      </c>
      <c r="AX100" s="2">
        <f t="shared" si="124"/>
        <v>8857453.540548468</v>
      </c>
      <c r="AY100" s="17">
        <f t="shared" si="125"/>
        <v>0.99998578252957238</v>
      </c>
      <c r="AZ100" s="18">
        <f t="shared" si="126"/>
        <v>8891453.540548468</v>
      </c>
      <c r="BA100" s="18">
        <f t="shared" si="127"/>
        <v>500</v>
      </c>
      <c r="BB100" s="17">
        <f t="shared" si="128"/>
        <v>0.99997880487636248</v>
      </c>
      <c r="BC100" s="20">
        <f t="shared" si="129"/>
        <v>268.95189887312159</v>
      </c>
      <c r="BE100" s="2">
        <v>34000</v>
      </c>
      <c r="BF100" s="2">
        <v>0</v>
      </c>
      <c r="BG100" s="2">
        <v>0</v>
      </c>
      <c r="BH100" s="2">
        <f t="shared" si="130"/>
        <v>70318</v>
      </c>
      <c r="BI100" s="2">
        <f t="shared" si="131"/>
        <v>8859420.1901045721</v>
      </c>
      <c r="BJ100" s="17">
        <f t="shared" si="132"/>
        <v>0.9999857790924217</v>
      </c>
      <c r="BK100" s="18">
        <f t="shared" si="133"/>
        <v>8893420.1901045721</v>
      </c>
      <c r="BL100" s="18">
        <f t="shared" si="134"/>
        <v>500</v>
      </c>
      <c r="BM100" s="17">
        <f t="shared" si="135"/>
        <v>0.99998079404647344</v>
      </c>
      <c r="BN100" s="20">
        <f t="shared" si="136"/>
        <v>268.82796836508442</v>
      </c>
      <c r="BP100" s="2">
        <v>34000</v>
      </c>
      <c r="BQ100" s="2">
        <v>0</v>
      </c>
      <c r="BR100" s="2">
        <v>0</v>
      </c>
      <c r="BS100" s="2">
        <f t="shared" si="137"/>
        <v>70104</v>
      </c>
      <c r="BT100" s="2">
        <f t="shared" si="138"/>
        <v>8837091.2767777387</v>
      </c>
      <c r="BU100" s="17">
        <f t="shared" si="139"/>
        <v>0.99998573568219096</v>
      </c>
      <c r="BV100" s="18">
        <f t="shared" si="140"/>
        <v>8871091.2767777387</v>
      </c>
      <c r="BW100" s="18">
        <f t="shared" si="141"/>
        <v>500</v>
      </c>
      <c r="BX100" s="17">
        <f t="shared" si="142"/>
        <v>0.99998842058664694</v>
      </c>
      <c r="BY100" s="20">
        <f t="shared" si="143"/>
        <v>268.68649248342444</v>
      </c>
      <c r="CA100" s="2">
        <v>34000</v>
      </c>
      <c r="CB100" s="2">
        <v>0</v>
      </c>
      <c r="CC100" s="2">
        <v>0</v>
      </c>
      <c r="CD100" s="2">
        <f t="shared" si="144"/>
        <v>70435</v>
      </c>
      <c r="CE100" s="2">
        <f t="shared" si="145"/>
        <v>8801479.6795279793</v>
      </c>
      <c r="CF100" s="17">
        <f t="shared" si="146"/>
        <v>0.99998580271452098</v>
      </c>
      <c r="CG100" s="18">
        <f t="shared" si="147"/>
        <v>8835479.6795279793</v>
      </c>
      <c r="CH100" s="18">
        <f t="shared" si="148"/>
        <v>500</v>
      </c>
      <c r="CI100" s="17">
        <f t="shared" si="149"/>
        <v>1.0000135455180061</v>
      </c>
      <c r="CJ100" s="20">
        <f t="shared" si="150"/>
        <v>271.04996287644167</v>
      </c>
      <c r="CL100" s="2">
        <v>34000</v>
      </c>
      <c r="CM100" s="2">
        <v>0</v>
      </c>
      <c r="CN100" s="2">
        <v>0</v>
      </c>
      <c r="CO100" s="2">
        <f t="shared" si="151"/>
        <v>70304</v>
      </c>
      <c r="CP100" s="2">
        <f t="shared" si="152"/>
        <v>8802878.2599900682</v>
      </c>
      <c r="CQ100" s="17">
        <f t="shared" si="153"/>
        <v>0.99998577626057894</v>
      </c>
      <c r="CR100" s="18">
        <f t="shared" si="154"/>
        <v>8836878.2599900682</v>
      </c>
      <c r="CS100" s="18">
        <f t="shared" si="155"/>
        <v>500</v>
      </c>
      <c r="CT100" s="17">
        <f t="shared" si="156"/>
        <v>0.99998192380637796</v>
      </c>
      <c r="CU100" s="20">
        <f t="shared" si="157"/>
        <v>270.49448016405489</v>
      </c>
      <c r="CW100" s="2">
        <v>34000</v>
      </c>
      <c r="CX100" s="2">
        <v>0</v>
      </c>
      <c r="CY100" s="2">
        <v>0</v>
      </c>
      <c r="CZ100" s="2">
        <f t="shared" si="158"/>
        <v>69795</v>
      </c>
      <c r="DA100" s="2">
        <f t="shared" si="159"/>
        <v>8799751.4587087259</v>
      </c>
      <c r="DB100" s="17">
        <f t="shared" si="160"/>
        <v>0.99998567253137716</v>
      </c>
      <c r="DC100" s="18">
        <f t="shared" si="161"/>
        <v>8833751.4587087259</v>
      </c>
      <c r="DD100" s="18">
        <f t="shared" si="162"/>
        <v>500</v>
      </c>
      <c r="DE100" s="17">
        <f t="shared" si="163"/>
        <v>0.99998714704251512</v>
      </c>
      <c r="DF100" s="20">
        <f t="shared" si="164"/>
        <v>268.63258607642302</v>
      </c>
      <c r="DH100" s="2">
        <v>34000</v>
      </c>
      <c r="DI100" s="2">
        <v>0</v>
      </c>
      <c r="DJ100" s="2">
        <v>0</v>
      </c>
      <c r="DK100" s="2">
        <f t="shared" si="165"/>
        <v>69795</v>
      </c>
      <c r="DL100" s="2">
        <f t="shared" si="166"/>
        <v>8787391.1972019486</v>
      </c>
      <c r="DM100" s="17">
        <f t="shared" si="167"/>
        <v>0.99998567253137716</v>
      </c>
      <c r="DN100" s="18">
        <f t="shared" si="168"/>
        <v>8821391.1972019486</v>
      </c>
      <c r="DO100" s="18">
        <f t="shared" si="169"/>
        <v>500</v>
      </c>
      <c r="DP100" s="17">
        <f t="shared" si="170"/>
        <v>0.99998641924291076</v>
      </c>
      <c r="DQ100" s="20">
        <f t="shared" si="171"/>
        <v>269.00878999073967</v>
      </c>
      <c r="DS100" s="2">
        <v>34000</v>
      </c>
      <c r="DT100" s="2">
        <v>0</v>
      </c>
      <c r="DU100" s="2">
        <v>0</v>
      </c>
      <c r="DV100" s="2">
        <f t="shared" si="172"/>
        <v>69793</v>
      </c>
      <c r="DW100" s="2">
        <f t="shared" si="173"/>
        <v>8774197.4608659912</v>
      </c>
      <c r="DX100" s="17">
        <f t="shared" si="174"/>
        <v>0.99998567212081269</v>
      </c>
      <c r="DY100" s="18">
        <f t="shared" si="175"/>
        <v>8808197.4608659912</v>
      </c>
      <c r="DZ100" s="18">
        <f t="shared" si="176"/>
        <v>500</v>
      </c>
      <c r="EA100" s="17">
        <f t="shared" si="177"/>
        <v>0.99997439506095376</v>
      </c>
      <c r="EB100" s="20">
        <f t="shared" si="178"/>
        <v>269.4007769608703</v>
      </c>
      <c r="ED100" s="2">
        <v>34000</v>
      </c>
      <c r="EE100" s="2">
        <v>0</v>
      </c>
      <c r="EF100" s="2">
        <v>0</v>
      </c>
      <c r="EG100" s="2">
        <f t="shared" si="179"/>
        <v>69410</v>
      </c>
      <c r="EH100" s="2">
        <f t="shared" si="180"/>
        <v>8744614.0454025809</v>
      </c>
      <c r="EI100" s="17">
        <f t="shared" si="181"/>
        <v>0.99998559306161849</v>
      </c>
      <c r="EJ100" s="18">
        <f t="shared" si="182"/>
        <v>8778614.0454025809</v>
      </c>
      <c r="EK100" s="18">
        <f t="shared" si="183"/>
        <v>500</v>
      </c>
      <c r="EL100" s="17">
        <f t="shared" si="184"/>
        <v>0.99997961512506162</v>
      </c>
      <c r="EM100" s="20">
        <f t="shared" si="185"/>
        <v>268.82670544800419</v>
      </c>
    </row>
    <row r="101" spans="1:143">
      <c r="A101" s="36">
        <v>94</v>
      </c>
      <c r="B101" s="16">
        <f t="shared" si="96"/>
        <v>34500</v>
      </c>
      <c r="C101" s="2">
        <f t="shared" si="97"/>
        <v>12</v>
      </c>
      <c r="D101" s="2">
        <f t="shared" si="97"/>
        <v>409604.18579022127</v>
      </c>
      <c r="E101" s="2">
        <f t="shared" si="187"/>
        <v>841962</v>
      </c>
      <c r="F101" s="2">
        <f t="shared" si="187"/>
        <v>106352867.00000001</v>
      </c>
      <c r="G101" s="17">
        <f t="shared" si="99"/>
        <v>1</v>
      </c>
      <c r="H101" s="18">
        <f t="shared" si="95"/>
        <v>106352867.00000001</v>
      </c>
      <c r="I101" s="18">
        <f t="shared" si="100"/>
        <v>1604.1857902258635</v>
      </c>
      <c r="J101" s="17">
        <f t="shared" si="186"/>
        <v>1</v>
      </c>
      <c r="K101" s="20">
        <f t="shared" si="101"/>
        <v>273.12558485141727</v>
      </c>
      <c r="M101" s="2">
        <v>34500</v>
      </c>
      <c r="N101" s="2">
        <v>1</v>
      </c>
      <c r="O101" s="2">
        <v>34174.695206335105</v>
      </c>
      <c r="P101" s="2">
        <f t="shared" si="102"/>
        <v>70550</v>
      </c>
      <c r="Q101" s="2">
        <f t="shared" si="103"/>
        <v>8925998</v>
      </c>
      <c r="R101" s="17">
        <f t="shared" si="104"/>
        <v>1</v>
      </c>
      <c r="S101" s="18">
        <f t="shared" si="105"/>
        <v>8925998</v>
      </c>
      <c r="T101" s="18">
        <f t="shared" si="106"/>
        <v>174.69520633481443</v>
      </c>
      <c r="U101" s="17">
        <f t="shared" si="107"/>
        <v>1</v>
      </c>
      <c r="V101" s="20">
        <f t="shared" si="108"/>
        <v>272.68379401384584</v>
      </c>
      <c r="X101" s="2">
        <v>34500</v>
      </c>
      <c r="Y101" s="2">
        <v>1</v>
      </c>
      <c r="Z101" s="2">
        <v>34144.799855976198</v>
      </c>
      <c r="AA101" s="2">
        <f t="shared" si="109"/>
        <v>70557</v>
      </c>
      <c r="AB101" s="2">
        <f t="shared" si="110"/>
        <v>8927725.9999999981</v>
      </c>
      <c r="AC101" s="17">
        <f t="shared" si="111"/>
        <v>1</v>
      </c>
      <c r="AD101" s="18">
        <f t="shared" si="112"/>
        <v>8927725.9999999981</v>
      </c>
      <c r="AE101" s="18">
        <f t="shared" si="113"/>
        <v>144.79985597543418</v>
      </c>
      <c r="AF101" s="17">
        <f t="shared" si="114"/>
        <v>1</v>
      </c>
      <c r="AG101" s="20">
        <f t="shared" si="115"/>
        <v>272.65806544690111</v>
      </c>
      <c r="AI101" s="2">
        <v>34500</v>
      </c>
      <c r="AJ101" s="2">
        <v>1</v>
      </c>
      <c r="AK101" s="2">
        <v>34144.799855976198</v>
      </c>
      <c r="AL101" s="2">
        <f t="shared" si="116"/>
        <v>70557</v>
      </c>
      <c r="AM101" s="2">
        <f t="shared" si="117"/>
        <v>8927725.9999999981</v>
      </c>
      <c r="AN101" s="17">
        <f t="shared" si="118"/>
        <v>1</v>
      </c>
      <c r="AO101" s="18">
        <f t="shared" si="119"/>
        <v>8927725.9999999981</v>
      </c>
      <c r="AP101" s="18">
        <f t="shared" si="120"/>
        <v>144.79985597543418</v>
      </c>
      <c r="AQ101" s="17">
        <f t="shared" si="121"/>
        <v>1</v>
      </c>
      <c r="AR101" s="20">
        <f t="shared" si="122"/>
        <v>272.65806544690111</v>
      </c>
      <c r="AT101" s="2">
        <v>34500</v>
      </c>
      <c r="AU101" s="2">
        <v>1</v>
      </c>
      <c r="AV101" s="2">
        <v>34188.459451530907</v>
      </c>
      <c r="AW101" s="2">
        <f t="shared" si="123"/>
        <v>70336</v>
      </c>
      <c r="AX101" s="2">
        <f t="shared" si="124"/>
        <v>8891641.9999999981</v>
      </c>
      <c r="AY101" s="17">
        <f t="shared" si="125"/>
        <v>1</v>
      </c>
      <c r="AZ101" s="18">
        <f t="shared" si="126"/>
        <v>8891641.9999999981</v>
      </c>
      <c r="BA101" s="18">
        <f t="shared" si="127"/>
        <v>188.45945153012872</v>
      </c>
      <c r="BB101" s="17">
        <f t="shared" si="128"/>
        <v>1</v>
      </c>
      <c r="BC101" s="20">
        <f t="shared" si="129"/>
        <v>272.9070738565498</v>
      </c>
      <c r="BE101" s="2">
        <v>34500</v>
      </c>
      <c r="BF101" s="2">
        <v>1</v>
      </c>
      <c r="BG101" s="2">
        <v>34170.809895430342</v>
      </c>
      <c r="BH101" s="2">
        <f t="shared" si="130"/>
        <v>70319</v>
      </c>
      <c r="BI101" s="2">
        <f t="shared" si="131"/>
        <v>8893591.0000000019</v>
      </c>
      <c r="BJ101" s="17">
        <f t="shared" si="132"/>
        <v>1</v>
      </c>
      <c r="BK101" s="18">
        <f t="shared" si="133"/>
        <v>8893591.0000000019</v>
      </c>
      <c r="BL101" s="18">
        <f t="shared" si="134"/>
        <v>170.80989542976022</v>
      </c>
      <c r="BM101" s="17">
        <f t="shared" si="135"/>
        <v>1</v>
      </c>
      <c r="BN101" s="20">
        <f t="shared" si="136"/>
        <v>272.78132084104152</v>
      </c>
      <c r="BP101" s="2">
        <v>34500</v>
      </c>
      <c r="BQ101" s="2">
        <v>1</v>
      </c>
      <c r="BR101" s="2">
        <v>34102.723222260727</v>
      </c>
      <c r="BS101" s="2">
        <f t="shared" si="137"/>
        <v>70105</v>
      </c>
      <c r="BT101" s="2">
        <f t="shared" si="138"/>
        <v>8871194</v>
      </c>
      <c r="BU101" s="17">
        <f t="shared" si="139"/>
        <v>1</v>
      </c>
      <c r="BV101" s="18">
        <f t="shared" si="140"/>
        <v>8871194</v>
      </c>
      <c r="BW101" s="18">
        <f t="shared" si="141"/>
        <v>102.72322226129472</v>
      </c>
      <c r="BX101" s="17">
        <f t="shared" si="142"/>
        <v>1</v>
      </c>
      <c r="BY101" s="20">
        <f t="shared" si="143"/>
        <v>272.63776443171008</v>
      </c>
      <c r="CA101" s="2">
        <v>34500</v>
      </c>
      <c r="CB101" s="2">
        <v>1</v>
      </c>
      <c r="CC101" s="2">
        <v>33880.320472029052</v>
      </c>
      <c r="CD101" s="2">
        <f t="shared" si="144"/>
        <v>70436</v>
      </c>
      <c r="CE101" s="2">
        <f t="shared" si="145"/>
        <v>8835360.0000000093</v>
      </c>
      <c r="CF101" s="17">
        <f t="shared" si="146"/>
        <v>1</v>
      </c>
      <c r="CG101" s="18">
        <f t="shared" si="147"/>
        <v>8835360.0000000093</v>
      </c>
      <c r="CH101" s="18">
        <f t="shared" si="148"/>
        <v>-119.6795279700309</v>
      </c>
      <c r="CI101" s="17">
        <f t="shared" si="149"/>
        <v>1</v>
      </c>
      <c r="CJ101" s="20">
        <f t="shared" si="150"/>
        <v>275.03599174227168</v>
      </c>
      <c r="CL101" s="2">
        <v>34500</v>
      </c>
      <c r="CM101" s="2">
        <v>1</v>
      </c>
      <c r="CN101" s="2">
        <v>34159.740009933586</v>
      </c>
      <c r="CO101" s="2">
        <f t="shared" si="151"/>
        <v>70305</v>
      </c>
      <c r="CP101" s="2">
        <f t="shared" si="152"/>
        <v>8837038.0000000019</v>
      </c>
      <c r="CQ101" s="17">
        <f t="shared" si="153"/>
        <v>1</v>
      </c>
      <c r="CR101" s="18">
        <f t="shared" si="154"/>
        <v>8837038.0000000019</v>
      </c>
      <c r="CS101" s="18">
        <f t="shared" si="155"/>
        <v>159.7400099337101</v>
      </c>
      <c r="CT101" s="17">
        <f t="shared" si="156"/>
        <v>1</v>
      </c>
      <c r="CU101" s="20">
        <f t="shared" si="157"/>
        <v>274.47234016646746</v>
      </c>
      <c r="CW101" s="2">
        <v>34500</v>
      </c>
      <c r="CX101" s="2">
        <v>1</v>
      </c>
      <c r="CY101" s="2">
        <v>34113.541291272995</v>
      </c>
      <c r="CZ101" s="2">
        <f t="shared" si="158"/>
        <v>69796</v>
      </c>
      <c r="DA101" s="2">
        <f t="shared" si="159"/>
        <v>8833864.9999999981</v>
      </c>
      <c r="DB101" s="17">
        <f t="shared" si="160"/>
        <v>1</v>
      </c>
      <c r="DC101" s="18">
        <f t="shared" si="161"/>
        <v>8833864.9999999981</v>
      </c>
      <c r="DD101" s="18">
        <f t="shared" si="162"/>
        <v>113.5412912722677</v>
      </c>
      <c r="DE101" s="17">
        <f t="shared" si="163"/>
        <v>1</v>
      </c>
      <c r="DF101" s="20">
        <f t="shared" si="164"/>
        <v>272.58306528342922</v>
      </c>
      <c r="DH101" s="2">
        <v>34500</v>
      </c>
      <c r="DI101" s="2">
        <v>1</v>
      </c>
      <c r="DJ101" s="2">
        <v>34119.802798051896</v>
      </c>
      <c r="DK101" s="2">
        <f t="shared" si="165"/>
        <v>69796</v>
      </c>
      <c r="DL101" s="2">
        <f t="shared" si="166"/>
        <v>8821511</v>
      </c>
      <c r="DM101" s="17">
        <f t="shared" si="167"/>
        <v>1</v>
      </c>
      <c r="DN101" s="18">
        <f t="shared" si="168"/>
        <v>8821511</v>
      </c>
      <c r="DO101" s="18">
        <f t="shared" si="169"/>
        <v>119.80279805138707</v>
      </c>
      <c r="DP101" s="17">
        <f t="shared" si="170"/>
        <v>1</v>
      </c>
      <c r="DQ101" s="20">
        <f t="shared" si="171"/>
        <v>272.96480160825058</v>
      </c>
      <c r="DS101" s="2">
        <v>34500</v>
      </c>
      <c r="DT101" s="2">
        <v>1</v>
      </c>
      <c r="DU101" s="2">
        <v>34225.539134008417</v>
      </c>
      <c r="DV101" s="2">
        <f t="shared" si="172"/>
        <v>69794</v>
      </c>
      <c r="DW101" s="2">
        <f t="shared" si="173"/>
        <v>8808423</v>
      </c>
      <c r="DX101" s="17">
        <f t="shared" si="174"/>
        <v>1</v>
      </c>
      <c r="DY101" s="18">
        <f t="shared" si="175"/>
        <v>8808423</v>
      </c>
      <c r="DZ101" s="18">
        <f t="shared" si="176"/>
        <v>225.53913400880992</v>
      </c>
      <c r="EA101" s="17">
        <f t="shared" si="177"/>
        <v>1</v>
      </c>
      <c r="EB101" s="20">
        <f t="shared" si="178"/>
        <v>273.36255309264783</v>
      </c>
      <c r="ED101" s="2">
        <v>34500</v>
      </c>
      <c r="EE101" s="2">
        <v>1</v>
      </c>
      <c r="EF101" s="2">
        <v>34178.954597415817</v>
      </c>
      <c r="EG101" s="2">
        <f t="shared" si="179"/>
        <v>69411</v>
      </c>
      <c r="EH101" s="2">
        <f t="shared" si="180"/>
        <v>8778792.9999999963</v>
      </c>
      <c r="EI101" s="17">
        <f t="shared" si="181"/>
        <v>1</v>
      </c>
      <c r="EJ101" s="18">
        <f t="shared" si="182"/>
        <v>8778792.9999999963</v>
      </c>
      <c r="EK101" s="18">
        <f t="shared" si="183"/>
        <v>178.95459741540253</v>
      </c>
      <c r="EL101" s="17">
        <f t="shared" si="184"/>
        <v>1</v>
      </c>
      <c r="EM101" s="20">
        <f t="shared" si="185"/>
        <v>272.78003935165134</v>
      </c>
    </row>
    <row r="102" spans="1:143">
      <c r="A102" s="36">
        <v>95</v>
      </c>
      <c r="B102" s="16">
        <f t="shared" si="96"/>
        <v>35000</v>
      </c>
      <c r="C102" s="2">
        <f t="shared" si="97"/>
        <v>0</v>
      </c>
      <c r="D102" s="2">
        <f t="shared" si="97"/>
        <v>0</v>
      </c>
      <c r="E102" s="2">
        <f t="shared" si="187"/>
        <v>841962</v>
      </c>
      <c r="F102" s="2">
        <f t="shared" si="187"/>
        <v>106352867.00000001</v>
      </c>
      <c r="G102" s="17">
        <f t="shared" si="99"/>
        <v>1</v>
      </c>
      <c r="H102" s="18">
        <f t="shared" si="95"/>
        <v>106352867.00000001</v>
      </c>
      <c r="I102" s="18">
        <f t="shared" si="100"/>
        <v>0</v>
      </c>
      <c r="J102" s="17">
        <f t="shared" si="186"/>
        <v>1</v>
      </c>
      <c r="K102" s="20">
        <f t="shared" si="101"/>
        <v>277.08392666085814</v>
      </c>
      <c r="M102" s="2">
        <v>35000</v>
      </c>
      <c r="N102" s="2">
        <v>0</v>
      </c>
      <c r="O102" s="2">
        <v>0</v>
      </c>
      <c r="P102" s="2">
        <f t="shared" si="102"/>
        <v>70550</v>
      </c>
      <c r="Q102" s="2">
        <f t="shared" si="103"/>
        <v>8925998</v>
      </c>
      <c r="R102" s="17">
        <f t="shared" si="104"/>
        <v>1</v>
      </c>
      <c r="S102" s="18">
        <f t="shared" si="105"/>
        <v>8925998</v>
      </c>
      <c r="T102" s="18">
        <f t="shared" si="106"/>
        <v>0</v>
      </c>
      <c r="U102" s="17">
        <f t="shared" si="107"/>
        <v>1</v>
      </c>
      <c r="V102" s="20">
        <f t="shared" si="108"/>
        <v>276.63573305752476</v>
      </c>
      <c r="X102" s="2">
        <v>35000</v>
      </c>
      <c r="Y102" s="2">
        <v>0</v>
      </c>
      <c r="Z102" s="2">
        <v>0</v>
      </c>
      <c r="AA102" s="2">
        <f t="shared" si="109"/>
        <v>70557</v>
      </c>
      <c r="AB102" s="2">
        <f t="shared" si="110"/>
        <v>8927725.9999999981</v>
      </c>
      <c r="AC102" s="17">
        <f t="shared" si="111"/>
        <v>1</v>
      </c>
      <c r="AD102" s="18">
        <f t="shared" si="112"/>
        <v>8927725.9999999981</v>
      </c>
      <c r="AE102" s="18">
        <f t="shared" si="113"/>
        <v>0</v>
      </c>
      <c r="AF102" s="17">
        <f t="shared" si="114"/>
        <v>1</v>
      </c>
      <c r="AG102" s="20">
        <f t="shared" si="115"/>
        <v>276.60963161279824</v>
      </c>
      <c r="AI102" s="2">
        <v>35000</v>
      </c>
      <c r="AJ102" s="2">
        <v>0</v>
      </c>
      <c r="AK102" s="2">
        <v>0</v>
      </c>
      <c r="AL102" s="2">
        <f t="shared" si="116"/>
        <v>70557</v>
      </c>
      <c r="AM102" s="2">
        <f t="shared" si="117"/>
        <v>8927725.9999999981</v>
      </c>
      <c r="AN102" s="17">
        <f t="shared" si="118"/>
        <v>1</v>
      </c>
      <c r="AO102" s="18">
        <f t="shared" si="119"/>
        <v>8927725.9999999981</v>
      </c>
      <c r="AP102" s="18">
        <f t="shared" si="120"/>
        <v>0</v>
      </c>
      <c r="AQ102" s="17">
        <f t="shared" si="121"/>
        <v>1</v>
      </c>
      <c r="AR102" s="20">
        <f t="shared" si="122"/>
        <v>276.60963161279824</v>
      </c>
      <c r="AT102" s="2">
        <v>35000</v>
      </c>
      <c r="AU102" s="2">
        <v>0</v>
      </c>
      <c r="AV102" s="2">
        <v>0</v>
      </c>
      <c r="AW102" s="2">
        <f t="shared" si="123"/>
        <v>70336</v>
      </c>
      <c r="AX102" s="2">
        <f t="shared" si="124"/>
        <v>8891641.9999999981</v>
      </c>
      <c r="AY102" s="17">
        <f t="shared" si="125"/>
        <v>1</v>
      </c>
      <c r="AZ102" s="18">
        <f t="shared" si="126"/>
        <v>8891641.9999999981</v>
      </c>
      <c r="BA102" s="18">
        <f t="shared" si="127"/>
        <v>0</v>
      </c>
      <c r="BB102" s="17">
        <f t="shared" si="128"/>
        <v>1</v>
      </c>
      <c r="BC102" s="20">
        <f t="shared" si="129"/>
        <v>276.86224883997807</v>
      </c>
      <c r="BE102" s="2">
        <v>35000</v>
      </c>
      <c r="BF102" s="2">
        <v>0</v>
      </c>
      <c r="BG102" s="2">
        <v>0</v>
      </c>
      <c r="BH102" s="2">
        <f t="shared" si="130"/>
        <v>70319</v>
      </c>
      <c r="BI102" s="2">
        <f t="shared" si="131"/>
        <v>8893591.0000000019</v>
      </c>
      <c r="BJ102" s="17">
        <f t="shared" si="132"/>
        <v>1</v>
      </c>
      <c r="BK102" s="18">
        <f t="shared" si="133"/>
        <v>8893591.0000000019</v>
      </c>
      <c r="BL102" s="18">
        <f t="shared" si="134"/>
        <v>0</v>
      </c>
      <c r="BM102" s="17">
        <f t="shared" si="135"/>
        <v>1</v>
      </c>
      <c r="BN102" s="20">
        <f t="shared" si="136"/>
        <v>276.73467331699868</v>
      </c>
      <c r="BP102" s="2">
        <v>35000</v>
      </c>
      <c r="BQ102" s="2">
        <v>0</v>
      </c>
      <c r="BR102" s="2">
        <v>0</v>
      </c>
      <c r="BS102" s="2">
        <f t="shared" si="137"/>
        <v>70105</v>
      </c>
      <c r="BT102" s="2">
        <f t="shared" si="138"/>
        <v>8871194</v>
      </c>
      <c r="BU102" s="17">
        <f t="shared" si="139"/>
        <v>1</v>
      </c>
      <c r="BV102" s="18">
        <f t="shared" si="140"/>
        <v>8871194</v>
      </c>
      <c r="BW102" s="18">
        <f t="shared" si="141"/>
        <v>0</v>
      </c>
      <c r="BX102" s="17">
        <f t="shared" si="142"/>
        <v>1</v>
      </c>
      <c r="BY102" s="20">
        <f t="shared" si="143"/>
        <v>276.58903637999578</v>
      </c>
      <c r="CA102" s="2">
        <v>35000</v>
      </c>
      <c r="CB102" s="2">
        <v>0</v>
      </c>
      <c r="CC102" s="2">
        <v>0</v>
      </c>
      <c r="CD102" s="2">
        <f t="shared" si="144"/>
        <v>70436</v>
      </c>
      <c r="CE102" s="2">
        <f t="shared" si="145"/>
        <v>8835360.0000000093</v>
      </c>
      <c r="CF102" s="17">
        <f t="shared" si="146"/>
        <v>1</v>
      </c>
      <c r="CG102" s="18">
        <f t="shared" si="147"/>
        <v>8835360.0000000093</v>
      </c>
      <c r="CH102" s="18">
        <f t="shared" si="148"/>
        <v>0</v>
      </c>
      <c r="CI102" s="17">
        <f t="shared" si="149"/>
        <v>1</v>
      </c>
      <c r="CJ102" s="20">
        <f t="shared" si="150"/>
        <v>279.02202060810168</v>
      </c>
      <c r="CL102" s="2">
        <v>35000</v>
      </c>
      <c r="CM102" s="2">
        <v>0</v>
      </c>
      <c r="CN102" s="2">
        <v>0</v>
      </c>
      <c r="CO102" s="2">
        <f t="shared" si="151"/>
        <v>70305</v>
      </c>
      <c r="CP102" s="2">
        <f t="shared" si="152"/>
        <v>8837038.0000000019</v>
      </c>
      <c r="CQ102" s="17">
        <f t="shared" si="153"/>
        <v>1</v>
      </c>
      <c r="CR102" s="18">
        <f t="shared" si="154"/>
        <v>8837038.0000000019</v>
      </c>
      <c r="CS102" s="18">
        <f t="shared" si="155"/>
        <v>0</v>
      </c>
      <c r="CT102" s="17">
        <f t="shared" si="156"/>
        <v>1</v>
      </c>
      <c r="CU102" s="20">
        <f t="shared" si="157"/>
        <v>278.45020016888003</v>
      </c>
      <c r="CW102" s="2">
        <v>35000</v>
      </c>
      <c r="CX102" s="2">
        <v>0</v>
      </c>
      <c r="CY102" s="2">
        <v>0</v>
      </c>
      <c r="CZ102" s="2">
        <f t="shared" si="158"/>
        <v>69796</v>
      </c>
      <c r="DA102" s="2">
        <f t="shared" si="159"/>
        <v>8833864.9999999981</v>
      </c>
      <c r="DB102" s="17">
        <f t="shared" si="160"/>
        <v>1</v>
      </c>
      <c r="DC102" s="18">
        <f t="shared" si="161"/>
        <v>8833864.9999999981</v>
      </c>
      <c r="DD102" s="18">
        <f t="shared" si="162"/>
        <v>0</v>
      </c>
      <c r="DE102" s="17">
        <f t="shared" si="163"/>
        <v>1</v>
      </c>
      <c r="DF102" s="20">
        <f t="shared" si="164"/>
        <v>276.53354449043542</v>
      </c>
      <c r="DH102" s="2">
        <v>35000</v>
      </c>
      <c r="DI102" s="2">
        <v>0</v>
      </c>
      <c r="DJ102" s="2">
        <v>0</v>
      </c>
      <c r="DK102" s="2">
        <f t="shared" si="165"/>
        <v>69796</v>
      </c>
      <c r="DL102" s="2">
        <f t="shared" si="166"/>
        <v>8821511</v>
      </c>
      <c r="DM102" s="17">
        <f t="shared" si="167"/>
        <v>1</v>
      </c>
      <c r="DN102" s="18">
        <f t="shared" si="168"/>
        <v>8821511</v>
      </c>
      <c r="DO102" s="18">
        <f t="shared" si="169"/>
        <v>0</v>
      </c>
      <c r="DP102" s="17">
        <f t="shared" si="170"/>
        <v>1</v>
      </c>
      <c r="DQ102" s="20">
        <f t="shared" si="171"/>
        <v>276.92081322576144</v>
      </c>
      <c r="DS102" s="2">
        <v>35000</v>
      </c>
      <c r="DT102" s="2">
        <v>0</v>
      </c>
      <c r="DU102" s="2">
        <v>0</v>
      </c>
      <c r="DV102" s="2">
        <f t="shared" si="172"/>
        <v>69794</v>
      </c>
      <c r="DW102" s="2">
        <f t="shared" si="173"/>
        <v>8808423</v>
      </c>
      <c r="DX102" s="17">
        <f t="shared" si="174"/>
        <v>1</v>
      </c>
      <c r="DY102" s="18">
        <f t="shared" si="175"/>
        <v>8808423</v>
      </c>
      <c r="DZ102" s="18">
        <f t="shared" si="176"/>
        <v>0</v>
      </c>
      <c r="EA102" s="17">
        <f t="shared" si="177"/>
        <v>1</v>
      </c>
      <c r="EB102" s="20">
        <f t="shared" si="178"/>
        <v>277.3243292244253</v>
      </c>
      <c r="ED102" s="2">
        <v>35000</v>
      </c>
      <c r="EE102" s="2">
        <v>0</v>
      </c>
      <c r="EF102" s="2">
        <v>0</v>
      </c>
      <c r="EG102" s="2">
        <f t="shared" si="179"/>
        <v>69411</v>
      </c>
      <c r="EH102" s="2">
        <f t="shared" si="180"/>
        <v>8778792.9999999963</v>
      </c>
      <c r="EI102" s="17">
        <f t="shared" si="181"/>
        <v>1</v>
      </c>
      <c r="EJ102" s="18">
        <f t="shared" si="182"/>
        <v>8778792.9999999963</v>
      </c>
      <c r="EK102" s="18">
        <f t="shared" si="183"/>
        <v>0</v>
      </c>
      <c r="EL102" s="17">
        <f t="shared" si="184"/>
        <v>1</v>
      </c>
      <c r="EM102" s="20">
        <f t="shared" si="185"/>
        <v>276.73337325529843</v>
      </c>
    </row>
    <row r="103" spans="1:143">
      <c r="A103" s="36">
        <v>96</v>
      </c>
      <c r="B103" s="16">
        <f t="shared" si="96"/>
        <v>35500</v>
      </c>
      <c r="C103" s="2">
        <f t="shared" si="97"/>
        <v>0</v>
      </c>
      <c r="D103" s="2">
        <f t="shared" si="97"/>
        <v>0</v>
      </c>
      <c r="E103" s="2">
        <f t="shared" si="187"/>
        <v>841962</v>
      </c>
      <c r="F103" s="2">
        <f t="shared" si="187"/>
        <v>106352867.00000001</v>
      </c>
      <c r="G103" s="17">
        <f t="shared" si="99"/>
        <v>1</v>
      </c>
      <c r="H103" s="18">
        <f t="shared" si="95"/>
        <v>106352867.00000001</v>
      </c>
      <c r="I103" s="18">
        <f t="shared" si="100"/>
        <v>0</v>
      </c>
      <c r="J103" s="17">
        <f t="shared" si="186"/>
        <v>1</v>
      </c>
      <c r="K103" s="20">
        <f t="shared" si="101"/>
        <v>281.04226847029895</v>
      </c>
      <c r="M103" s="2">
        <v>35500</v>
      </c>
      <c r="N103" s="2">
        <v>0</v>
      </c>
      <c r="O103" s="2">
        <v>0</v>
      </c>
      <c r="P103" s="2">
        <f t="shared" si="102"/>
        <v>70550</v>
      </c>
      <c r="Q103" s="2">
        <f t="shared" si="103"/>
        <v>8925998</v>
      </c>
      <c r="R103" s="17">
        <f t="shared" si="104"/>
        <v>1</v>
      </c>
      <c r="S103" s="18">
        <f t="shared" si="105"/>
        <v>8925998</v>
      </c>
      <c r="T103" s="18">
        <f t="shared" si="106"/>
        <v>0</v>
      </c>
      <c r="U103" s="17">
        <f t="shared" si="107"/>
        <v>1</v>
      </c>
      <c r="V103" s="20">
        <f t="shared" si="108"/>
        <v>280.58767210120368</v>
      </c>
      <c r="X103" s="2">
        <v>35500</v>
      </c>
      <c r="Y103" s="2">
        <v>0</v>
      </c>
      <c r="Z103" s="2">
        <v>0</v>
      </c>
      <c r="AA103" s="2">
        <f t="shared" si="109"/>
        <v>70557</v>
      </c>
      <c r="AB103" s="2">
        <f t="shared" si="110"/>
        <v>8927725.9999999981</v>
      </c>
      <c r="AC103" s="17">
        <f t="shared" si="111"/>
        <v>1</v>
      </c>
      <c r="AD103" s="18">
        <f t="shared" si="112"/>
        <v>8927725.9999999981</v>
      </c>
      <c r="AE103" s="18">
        <f t="shared" si="113"/>
        <v>0</v>
      </c>
      <c r="AF103" s="17">
        <f t="shared" si="114"/>
        <v>1</v>
      </c>
      <c r="AG103" s="20">
        <f t="shared" si="115"/>
        <v>280.56119777869532</v>
      </c>
      <c r="AI103" s="2">
        <v>35500</v>
      </c>
      <c r="AJ103" s="2">
        <v>0</v>
      </c>
      <c r="AK103" s="2">
        <v>0</v>
      </c>
      <c r="AL103" s="2">
        <f t="shared" si="116"/>
        <v>70557</v>
      </c>
      <c r="AM103" s="2">
        <f t="shared" si="117"/>
        <v>8927725.9999999981</v>
      </c>
      <c r="AN103" s="17">
        <f t="shared" si="118"/>
        <v>1</v>
      </c>
      <c r="AO103" s="18">
        <f t="shared" si="119"/>
        <v>8927725.9999999981</v>
      </c>
      <c r="AP103" s="18">
        <f t="shared" si="120"/>
        <v>0</v>
      </c>
      <c r="AQ103" s="17">
        <f t="shared" si="121"/>
        <v>1</v>
      </c>
      <c r="AR103" s="20">
        <f t="shared" si="122"/>
        <v>280.56119777869532</v>
      </c>
      <c r="AT103" s="2">
        <v>35500</v>
      </c>
      <c r="AU103" s="2">
        <v>0</v>
      </c>
      <c r="AV103" s="2">
        <v>0</v>
      </c>
      <c r="AW103" s="2">
        <f t="shared" si="123"/>
        <v>70336</v>
      </c>
      <c r="AX103" s="2">
        <f t="shared" si="124"/>
        <v>8891641.9999999981</v>
      </c>
      <c r="AY103" s="17">
        <f t="shared" si="125"/>
        <v>1</v>
      </c>
      <c r="AZ103" s="18">
        <f t="shared" si="126"/>
        <v>8891641.9999999981</v>
      </c>
      <c r="BA103" s="18">
        <f t="shared" si="127"/>
        <v>0</v>
      </c>
      <c r="BB103" s="17">
        <f t="shared" si="128"/>
        <v>1</v>
      </c>
      <c r="BC103" s="20">
        <f t="shared" si="129"/>
        <v>280.81742382340633</v>
      </c>
      <c r="BE103" s="2">
        <v>35500</v>
      </c>
      <c r="BF103" s="2">
        <v>0</v>
      </c>
      <c r="BG103" s="2">
        <v>0</v>
      </c>
      <c r="BH103" s="2">
        <f t="shared" si="130"/>
        <v>70319</v>
      </c>
      <c r="BI103" s="2">
        <f t="shared" si="131"/>
        <v>8893591.0000000019</v>
      </c>
      <c r="BJ103" s="17">
        <f t="shared" si="132"/>
        <v>1</v>
      </c>
      <c r="BK103" s="18">
        <f t="shared" si="133"/>
        <v>8893591.0000000019</v>
      </c>
      <c r="BL103" s="18">
        <f t="shared" si="134"/>
        <v>0</v>
      </c>
      <c r="BM103" s="17">
        <f t="shared" si="135"/>
        <v>1</v>
      </c>
      <c r="BN103" s="20">
        <f t="shared" si="136"/>
        <v>280.68802579295578</v>
      </c>
      <c r="BP103" s="2">
        <v>35500</v>
      </c>
      <c r="BQ103" s="2">
        <v>0</v>
      </c>
      <c r="BR103" s="2">
        <v>0</v>
      </c>
      <c r="BS103" s="2">
        <f t="shared" si="137"/>
        <v>70105</v>
      </c>
      <c r="BT103" s="2">
        <f t="shared" si="138"/>
        <v>8871194</v>
      </c>
      <c r="BU103" s="17">
        <f t="shared" si="139"/>
        <v>1</v>
      </c>
      <c r="BV103" s="18">
        <f t="shared" si="140"/>
        <v>8871194</v>
      </c>
      <c r="BW103" s="18">
        <f t="shared" si="141"/>
        <v>0</v>
      </c>
      <c r="BX103" s="17">
        <f t="shared" si="142"/>
        <v>1</v>
      </c>
      <c r="BY103" s="20">
        <f t="shared" si="143"/>
        <v>280.54030832828141</v>
      </c>
      <c r="CA103" s="2">
        <v>35500</v>
      </c>
      <c r="CB103" s="2">
        <v>0</v>
      </c>
      <c r="CC103" s="2">
        <v>0</v>
      </c>
      <c r="CD103" s="2">
        <f t="shared" si="144"/>
        <v>70436</v>
      </c>
      <c r="CE103" s="2">
        <f t="shared" si="145"/>
        <v>8835360.0000000093</v>
      </c>
      <c r="CF103" s="17">
        <f t="shared" si="146"/>
        <v>1</v>
      </c>
      <c r="CG103" s="18">
        <f t="shared" si="147"/>
        <v>8835360.0000000093</v>
      </c>
      <c r="CH103" s="18">
        <f t="shared" si="148"/>
        <v>0</v>
      </c>
      <c r="CI103" s="17">
        <f t="shared" si="149"/>
        <v>1</v>
      </c>
      <c r="CJ103" s="20">
        <f t="shared" si="150"/>
        <v>283.00804947393169</v>
      </c>
      <c r="CL103" s="2">
        <v>35500</v>
      </c>
      <c r="CM103" s="2">
        <v>0</v>
      </c>
      <c r="CN103" s="2">
        <v>0</v>
      </c>
      <c r="CO103" s="2">
        <f t="shared" si="151"/>
        <v>70305</v>
      </c>
      <c r="CP103" s="2">
        <f t="shared" si="152"/>
        <v>8837038.0000000019</v>
      </c>
      <c r="CQ103" s="17">
        <f t="shared" si="153"/>
        <v>1</v>
      </c>
      <c r="CR103" s="18">
        <f t="shared" si="154"/>
        <v>8837038.0000000019</v>
      </c>
      <c r="CS103" s="18">
        <f t="shared" si="155"/>
        <v>0</v>
      </c>
      <c r="CT103" s="17">
        <f t="shared" si="156"/>
        <v>1</v>
      </c>
      <c r="CU103" s="20">
        <f t="shared" si="157"/>
        <v>282.4280601712926</v>
      </c>
      <c r="CW103" s="2">
        <v>35500</v>
      </c>
      <c r="CX103" s="2">
        <v>0</v>
      </c>
      <c r="CY103" s="2">
        <v>0</v>
      </c>
      <c r="CZ103" s="2">
        <f t="shared" si="158"/>
        <v>69796</v>
      </c>
      <c r="DA103" s="2">
        <f t="shared" si="159"/>
        <v>8833864.9999999981</v>
      </c>
      <c r="DB103" s="17">
        <f t="shared" si="160"/>
        <v>1</v>
      </c>
      <c r="DC103" s="18">
        <f t="shared" si="161"/>
        <v>8833864.9999999981</v>
      </c>
      <c r="DD103" s="18">
        <f t="shared" si="162"/>
        <v>0</v>
      </c>
      <c r="DE103" s="17">
        <f t="shared" si="163"/>
        <v>1</v>
      </c>
      <c r="DF103" s="20">
        <f t="shared" si="164"/>
        <v>280.48402369744167</v>
      </c>
      <c r="DH103" s="2">
        <v>35500</v>
      </c>
      <c r="DI103" s="2">
        <v>0</v>
      </c>
      <c r="DJ103" s="2">
        <v>0</v>
      </c>
      <c r="DK103" s="2">
        <f t="shared" si="165"/>
        <v>69796</v>
      </c>
      <c r="DL103" s="2">
        <f t="shared" si="166"/>
        <v>8821511</v>
      </c>
      <c r="DM103" s="17">
        <f t="shared" si="167"/>
        <v>1</v>
      </c>
      <c r="DN103" s="18">
        <f t="shared" si="168"/>
        <v>8821511</v>
      </c>
      <c r="DO103" s="18">
        <f t="shared" si="169"/>
        <v>0</v>
      </c>
      <c r="DP103" s="17">
        <f t="shared" si="170"/>
        <v>1</v>
      </c>
      <c r="DQ103" s="20">
        <f t="shared" si="171"/>
        <v>280.87682484327235</v>
      </c>
      <c r="DS103" s="2">
        <v>35500</v>
      </c>
      <c r="DT103" s="2">
        <v>0</v>
      </c>
      <c r="DU103" s="2">
        <v>0</v>
      </c>
      <c r="DV103" s="2">
        <f t="shared" si="172"/>
        <v>69794</v>
      </c>
      <c r="DW103" s="2">
        <f t="shared" si="173"/>
        <v>8808423</v>
      </c>
      <c r="DX103" s="17">
        <f t="shared" si="174"/>
        <v>1</v>
      </c>
      <c r="DY103" s="18">
        <f t="shared" si="175"/>
        <v>8808423</v>
      </c>
      <c r="DZ103" s="18">
        <f t="shared" si="176"/>
        <v>0</v>
      </c>
      <c r="EA103" s="17">
        <f t="shared" si="177"/>
        <v>1</v>
      </c>
      <c r="EB103" s="20">
        <f t="shared" si="178"/>
        <v>281.28610535620282</v>
      </c>
      <c r="ED103" s="2">
        <v>35500</v>
      </c>
      <c r="EE103" s="2">
        <v>0</v>
      </c>
      <c r="EF103" s="2">
        <v>0</v>
      </c>
      <c r="EG103" s="2">
        <f t="shared" si="179"/>
        <v>69411</v>
      </c>
      <c r="EH103" s="2">
        <f t="shared" si="180"/>
        <v>8778792.9999999963</v>
      </c>
      <c r="EI103" s="17">
        <f t="shared" si="181"/>
        <v>1</v>
      </c>
      <c r="EJ103" s="18">
        <f t="shared" si="182"/>
        <v>8778792.9999999963</v>
      </c>
      <c r="EK103" s="18">
        <f t="shared" si="183"/>
        <v>0</v>
      </c>
      <c r="EL103" s="17">
        <f t="shared" si="184"/>
        <v>1</v>
      </c>
      <c r="EM103" s="20">
        <f t="shared" si="185"/>
        <v>280.68670715894558</v>
      </c>
    </row>
    <row r="104" spans="1:143">
      <c r="A104" s="36">
        <v>97</v>
      </c>
      <c r="B104" s="16">
        <f t="shared" si="96"/>
        <v>36000</v>
      </c>
      <c r="C104" s="2">
        <f t="shared" si="97"/>
        <v>0</v>
      </c>
      <c r="D104" s="2">
        <f t="shared" si="97"/>
        <v>0</v>
      </c>
      <c r="E104" s="2">
        <f t="shared" si="187"/>
        <v>841962</v>
      </c>
      <c r="F104" s="2">
        <f t="shared" si="187"/>
        <v>106352867.00000001</v>
      </c>
      <c r="G104" s="17">
        <f t="shared" si="99"/>
        <v>1</v>
      </c>
      <c r="H104" s="18">
        <f t="shared" si="95"/>
        <v>106352867.00000001</v>
      </c>
      <c r="I104" s="18">
        <f t="shared" si="100"/>
        <v>0</v>
      </c>
      <c r="J104" s="17">
        <f t="shared" si="186"/>
        <v>1</v>
      </c>
      <c r="K104" s="20">
        <f t="shared" si="101"/>
        <v>285.00061027973976</v>
      </c>
      <c r="M104" s="2">
        <v>36000</v>
      </c>
      <c r="N104" s="2">
        <v>0</v>
      </c>
      <c r="O104" s="2">
        <v>0</v>
      </c>
      <c r="P104" s="2">
        <f t="shared" si="102"/>
        <v>70550</v>
      </c>
      <c r="Q104" s="2">
        <f t="shared" si="103"/>
        <v>8925998</v>
      </c>
      <c r="R104" s="17">
        <f t="shared" si="104"/>
        <v>1</v>
      </c>
      <c r="S104" s="18">
        <f t="shared" si="105"/>
        <v>8925998</v>
      </c>
      <c r="T104" s="18">
        <f t="shared" si="106"/>
        <v>0</v>
      </c>
      <c r="U104" s="17">
        <f t="shared" si="107"/>
        <v>1</v>
      </c>
      <c r="V104" s="20">
        <f t="shared" si="108"/>
        <v>284.5396111448826</v>
      </c>
      <c r="X104" s="2">
        <v>36000</v>
      </c>
      <c r="Y104" s="2">
        <v>0</v>
      </c>
      <c r="Z104" s="2">
        <v>0</v>
      </c>
      <c r="AA104" s="2">
        <f t="shared" si="109"/>
        <v>70557</v>
      </c>
      <c r="AB104" s="2">
        <f t="shared" si="110"/>
        <v>8927725.9999999981</v>
      </c>
      <c r="AC104" s="17">
        <f t="shared" si="111"/>
        <v>1</v>
      </c>
      <c r="AD104" s="18">
        <f t="shared" si="112"/>
        <v>8927725.9999999981</v>
      </c>
      <c r="AE104" s="18">
        <f t="shared" si="113"/>
        <v>0</v>
      </c>
      <c r="AF104" s="17">
        <f t="shared" si="114"/>
        <v>1</v>
      </c>
      <c r="AG104" s="20">
        <f t="shared" si="115"/>
        <v>284.51276394459245</v>
      </c>
      <c r="AI104" s="2">
        <v>36000</v>
      </c>
      <c r="AJ104" s="2">
        <v>0</v>
      </c>
      <c r="AK104" s="2">
        <v>0</v>
      </c>
      <c r="AL104" s="2">
        <f t="shared" si="116"/>
        <v>70557</v>
      </c>
      <c r="AM104" s="2">
        <f t="shared" si="117"/>
        <v>8927725.9999999981</v>
      </c>
      <c r="AN104" s="17">
        <f t="shared" si="118"/>
        <v>1</v>
      </c>
      <c r="AO104" s="18">
        <f t="shared" si="119"/>
        <v>8927725.9999999981</v>
      </c>
      <c r="AP104" s="18">
        <f t="shared" si="120"/>
        <v>0</v>
      </c>
      <c r="AQ104" s="17">
        <f t="shared" si="121"/>
        <v>1</v>
      </c>
      <c r="AR104" s="20">
        <f t="shared" si="122"/>
        <v>284.51276394459245</v>
      </c>
      <c r="AT104" s="2">
        <v>36000</v>
      </c>
      <c r="AU104" s="2">
        <v>0</v>
      </c>
      <c r="AV104" s="2">
        <v>0</v>
      </c>
      <c r="AW104" s="2">
        <f t="shared" si="123"/>
        <v>70336</v>
      </c>
      <c r="AX104" s="2">
        <f t="shared" si="124"/>
        <v>8891641.9999999981</v>
      </c>
      <c r="AY104" s="17">
        <f t="shared" si="125"/>
        <v>1</v>
      </c>
      <c r="AZ104" s="18">
        <f t="shared" si="126"/>
        <v>8891641.9999999981</v>
      </c>
      <c r="BA104" s="18">
        <f t="shared" si="127"/>
        <v>0</v>
      </c>
      <c r="BB104" s="17">
        <f t="shared" si="128"/>
        <v>1</v>
      </c>
      <c r="BC104" s="20">
        <f t="shared" si="129"/>
        <v>284.77259880683459</v>
      </c>
      <c r="BE104" s="2">
        <v>36000</v>
      </c>
      <c r="BF104" s="2">
        <v>0</v>
      </c>
      <c r="BG104" s="2">
        <v>0</v>
      </c>
      <c r="BH104" s="2">
        <f t="shared" si="130"/>
        <v>70319</v>
      </c>
      <c r="BI104" s="2">
        <f t="shared" si="131"/>
        <v>8893591.0000000019</v>
      </c>
      <c r="BJ104" s="17">
        <f t="shared" si="132"/>
        <v>1</v>
      </c>
      <c r="BK104" s="18">
        <f t="shared" si="133"/>
        <v>8893591.0000000019</v>
      </c>
      <c r="BL104" s="18">
        <f t="shared" si="134"/>
        <v>0</v>
      </c>
      <c r="BM104" s="17">
        <f t="shared" si="135"/>
        <v>1</v>
      </c>
      <c r="BN104" s="20">
        <f t="shared" si="136"/>
        <v>284.64137826891289</v>
      </c>
      <c r="BP104" s="2">
        <v>36000</v>
      </c>
      <c r="BQ104" s="2">
        <v>0</v>
      </c>
      <c r="BR104" s="2">
        <v>0</v>
      </c>
      <c r="BS104" s="2">
        <f t="shared" si="137"/>
        <v>70105</v>
      </c>
      <c r="BT104" s="2">
        <f t="shared" si="138"/>
        <v>8871194</v>
      </c>
      <c r="BU104" s="17">
        <f t="shared" si="139"/>
        <v>1</v>
      </c>
      <c r="BV104" s="18">
        <f t="shared" si="140"/>
        <v>8871194</v>
      </c>
      <c r="BW104" s="18">
        <f t="shared" si="141"/>
        <v>0</v>
      </c>
      <c r="BX104" s="17">
        <f t="shared" si="142"/>
        <v>1</v>
      </c>
      <c r="BY104" s="20">
        <f t="shared" si="143"/>
        <v>284.49158027656705</v>
      </c>
      <c r="CA104" s="2">
        <v>36000</v>
      </c>
      <c r="CB104" s="2">
        <v>0</v>
      </c>
      <c r="CC104" s="2">
        <v>0</v>
      </c>
      <c r="CD104" s="2">
        <f t="shared" si="144"/>
        <v>70436</v>
      </c>
      <c r="CE104" s="2">
        <f t="shared" si="145"/>
        <v>8835360.0000000093</v>
      </c>
      <c r="CF104" s="17">
        <f t="shared" si="146"/>
        <v>1</v>
      </c>
      <c r="CG104" s="18">
        <f t="shared" si="147"/>
        <v>8835360.0000000093</v>
      </c>
      <c r="CH104" s="18">
        <f t="shared" si="148"/>
        <v>0</v>
      </c>
      <c r="CI104" s="17">
        <f t="shared" si="149"/>
        <v>1</v>
      </c>
      <c r="CJ104" s="20">
        <f t="shared" si="150"/>
        <v>286.99407833976176</v>
      </c>
      <c r="CL104" s="2">
        <v>36000</v>
      </c>
      <c r="CM104" s="2">
        <v>0</v>
      </c>
      <c r="CN104" s="2">
        <v>0</v>
      </c>
      <c r="CO104" s="2">
        <f t="shared" si="151"/>
        <v>70305</v>
      </c>
      <c r="CP104" s="2">
        <f t="shared" si="152"/>
        <v>8837038.0000000019</v>
      </c>
      <c r="CQ104" s="17">
        <f t="shared" si="153"/>
        <v>1</v>
      </c>
      <c r="CR104" s="18">
        <f t="shared" si="154"/>
        <v>8837038.0000000019</v>
      </c>
      <c r="CS104" s="18">
        <f t="shared" si="155"/>
        <v>0</v>
      </c>
      <c r="CT104" s="17">
        <f t="shared" si="156"/>
        <v>1</v>
      </c>
      <c r="CU104" s="20">
        <f t="shared" si="157"/>
        <v>286.40592017370517</v>
      </c>
      <c r="CW104" s="2">
        <v>36000</v>
      </c>
      <c r="CX104" s="2">
        <v>0</v>
      </c>
      <c r="CY104" s="2">
        <v>0</v>
      </c>
      <c r="CZ104" s="2">
        <f t="shared" si="158"/>
        <v>69796</v>
      </c>
      <c r="DA104" s="2">
        <f t="shared" si="159"/>
        <v>8833864.9999999981</v>
      </c>
      <c r="DB104" s="17">
        <f t="shared" si="160"/>
        <v>1</v>
      </c>
      <c r="DC104" s="18">
        <f t="shared" si="161"/>
        <v>8833864.9999999981</v>
      </c>
      <c r="DD104" s="18">
        <f t="shared" si="162"/>
        <v>0</v>
      </c>
      <c r="DE104" s="17">
        <f t="shared" si="163"/>
        <v>1</v>
      </c>
      <c r="DF104" s="20">
        <f t="shared" si="164"/>
        <v>284.43450290444787</v>
      </c>
      <c r="DH104" s="2">
        <v>36000</v>
      </c>
      <c r="DI104" s="2">
        <v>0</v>
      </c>
      <c r="DJ104" s="2">
        <v>0</v>
      </c>
      <c r="DK104" s="2">
        <f t="shared" si="165"/>
        <v>69796</v>
      </c>
      <c r="DL104" s="2">
        <f t="shared" si="166"/>
        <v>8821511</v>
      </c>
      <c r="DM104" s="17">
        <f t="shared" si="167"/>
        <v>1</v>
      </c>
      <c r="DN104" s="18">
        <f t="shared" si="168"/>
        <v>8821511</v>
      </c>
      <c r="DO104" s="18">
        <f t="shared" si="169"/>
        <v>0</v>
      </c>
      <c r="DP104" s="17">
        <f t="shared" si="170"/>
        <v>1</v>
      </c>
      <c r="DQ104" s="20">
        <f t="shared" si="171"/>
        <v>284.8328364607832</v>
      </c>
      <c r="DS104" s="2">
        <v>36000</v>
      </c>
      <c r="DT104" s="2">
        <v>0</v>
      </c>
      <c r="DU104" s="2">
        <v>0</v>
      </c>
      <c r="DV104" s="2">
        <f t="shared" si="172"/>
        <v>69794</v>
      </c>
      <c r="DW104" s="2">
        <f t="shared" si="173"/>
        <v>8808423</v>
      </c>
      <c r="DX104" s="17">
        <f t="shared" si="174"/>
        <v>1</v>
      </c>
      <c r="DY104" s="18">
        <f t="shared" si="175"/>
        <v>8808423</v>
      </c>
      <c r="DZ104" s="18">
        <f t="shared" si="176"/>
        <v>0</v>
      </c>
      <c r="EA104" s="17">
        <f t="shared" si="177"/>
        <v>1</v>
      </c>
      <c r="EB104" s="20">
        <f t="shared" si="178"/>
        <v>285.24788148798029</v>
      </c>
      <c r="ED104" s="2">
        <v>36000</v>
      </c>
      <c r="EE104" s="2">
        <v>0</v>
      </c>
      <c r="EF104" s="2">
        <v>0</v>
      </c>
      <c r="EG104" s="2">
        <f t="shared" si="179"/>
        <v>69411</v>
      </c>
      <c r="EH104" s="2">
        <f t="shared" si="180"/>
        <v>8778792.9999999963</v>
      </c>
      <c r="EI104" s="17">
        <f t="shared" si="181"/>
        <v>1</v>
      </c>
      <c r="EJ104" s="18">
        <f t="shared" si="182"/>
        <v>8778792.9999999963</v>
      </c>
      <c r="EK104" s="18">
        <f t="shared" si="183"/>
        <v>0</v>
      </c>
      <c r="EL104" s="17">
        <f t="shared" si="184"/>
        <v>1</v>
      </c>
      <c r="EM104" s="20">
        <f t="shared" si="185"/>
        <v>284.64004106259267</v>
      </c>
    </row>
    <row r="105" spans="1:143">
      <c r="A105" s="36">
        <v>98</v>
      </c>
      <c r="B105" s="16">
        <f t="shared" si="96"/>
        <v>36500</v>
      </c>
      <c r="C105" s="2">
        <f t="shared" si="97"/>
        <v>0</v>
      </c>
      <c r="D105" s="2">
        <f t="shared" si="97"/>
        <v>0</v>
      </c>
      <c r="E105" s="2">
        <f t="shared" ref="E105:F108" si="188">E104+C105</f>
        <v>841962</v>
      </c>
      <c r="F105" s="2">
        <f t="shared" si="188"/>
        <v>106352867.00000001</v>
      </c>
      <c r="G105" s="17">
        <f t="shared" si="99"/>
        <v>1</v>
      </c>
      <c r="H105" s="18">
        <f t="shared" si="95"/>
        <v>106352867.00000001</v>
      </c>
      <c r="I105" s="18">
        <f t="shared" si="100"/>
        <v>0</v>
      </c>
      <c r="J105" s="17">
        <f t="shared" si="186"/>
        <v>1</v>
      </c>
      <c r="K105" s="20">
        <f t="shared" si="101"/>
        <v>288.95895208918063</v>
      </c>
      <c r="M105" s="2">
        <v>36500</v>
      </c>
      <c r="N105" s="2">
        <v>0</v>
      </c>
      <c r="O105" s="2">
        <v>0</v>
      </c>
      <c r="P105" s="2">
        <f t="shared" si="102"/>
        <v>70550</v>
      </c>
      <c r="Q105" s="2">
        <f t="shared" si="103"/>
        <v>8925998</v>
      </c>
      <c r="R105" s="17">
        <f t="shared" si="104"/>
        <v>1</v>
      </c>
      <c r="S105" s="18">
        <f t="shared" si="105"/>
        <v>8925998</v>
      </c>
      <c r="T105" s="18">
        <f t="shared" si="106"/>
        <v>0</v>
      </c>
      <c r="U105" s="17">
        <f t="shared" si="107"/>
        <v>1</v>
      </c>
      <c r="V105" s="20">
        <f t="shared" si="108"/>
        <v>288.49155018856152</v>
      </c>
      <c r="X105" s="2">
        <v>36500</v>
      </c>
      <c r="Y105" s="2">
        <v>0</v>
      </c>
      <c r="Z105" s="2">
        <v>0</v>
      </c>
      <c r="AA105" s="2">
        <f t="shared" si="109"/>
        <v>70557</v>
      </c>
      <c r="AB105" s="2">
        <f t="shared" si="110"/>
        <v>8927725.9999999981</v>
      </c>
      <c r="AC105" s="17">
        <f t="shared" si="111"/>
        <v>1</v>
      </c>
      <c r="AD105" s="18">
        <f t="shared" si="112"/>
        <v>8927725.9999999981</v>
      </c>
      <c r="AE105" s="18">
        <f t="shared" si="113"/>
        <v>0</v>
      </c>
      <c r="AF105" s="17">
        <f t="shared" si="114"/>
        <v>1</v>
      </c>
      <c r="AG105" s="20">
        <f t="shared" si="115"/>
        <v>288.46433011048958</v>
      </c>
      <c r="AI105" s="2">
        <v>36500</v>
      </c>
      <c r="AJ105" s="2">
        <v>0</v>
      </c>
      <c r="AK105" s="2">
        <v>0</v>
      </c>
      <c r="AL105" s="2">
        <f t="shared" si="116"/>
        <v>70557</v>
      </c>
      <c r="AM105" s="2">
        <f t="shared" si="117"/>
        <v>8927725.9999999981</v>
      </c>
      <c r="AN105" s="17">
        <f t="shared" si="118"/>
        <v>1</v>
      </c>
      <c r="AO105" s="18">
        <f t="shared" si="119"/>
        <v>8927725.9999999981</v>
      </c>
      <c r="AP105" s="18">
        <f t="shared" si="120"/>
        <v>0</v>
      </c>
      <c r="AQ105" s="17">
        <f t="shared" si="121"/>
        <v>1</v>
      </c>
      <c r="AR105" s="20">
        <f t="shared" si="122"/>
        <v>288.46433011048958</v>
      </c>
      <c r="AT105" s="2">
        <v>36500</v>
      </c>
      <c r="AU105" s="2">
        <v>0</v>
      </c>
      <c r="AV105" s="2">
        <v>0</v>
      </c>
      <c r="AW105" s="2">
        <f t="shared" si="123"/>
        <v>70336</v>
      </c>
      <c r="AX105" s="2">
        <f t="shared" si="124"/>
        <v>8891641.9999999981</v>
      </c>
      <c r="AY105" s="17">
        <f t="shared" si="125"/>
        <v>1</v>
      </c>
      <c r="AZ105" s="18">
        <f t="shared" si="126"/>
        <v>8891641.9999999981</v>
      </c>
      <c r="BA105" s="18">
        <f t="shared" si="127"/>
        <v>0</v>
      </c>
      <c r="BB105" s="17">
        <f t="shared" si="128"/>
        <v>1</v>
      </c>
      <c r="BC105" s="20">
        <f t="shared" si="129"/>
        <v>288.72777379026286</v>
      </c>
      <c r="BE105" s="2">
        <v>36500</v>
      </c>
      <c r="BF105" s="2">
        <v>0</v>
      </c>
      <c r="BG105" s="2">
        <v>0</v>
      </c>
      <c r="BH105" s="2">
        <f t="shared" si="130"/>
        <v>70319</v>
      </c>
      <c r="BI105" s="2">
        <f t="shared" si="131"/>
        <v>8893591.0000000019</v>
      </c>
      <c r="BJ105" s="17">
        <f t="shared" si="132"/>
        <v>1</v>
      </c>
      <c r="BK105" s="18">
        <f t="shared" si="133"/>
        <v>8893591.0000000019</v>
      </c>
      <c r="BL105" s="18">
        <f t="shared" si="134"/>
        <v>0</v>
      </c>
      <c r="BM105" s="17">
        <f t="shared" si="135"/>
        <v>1</v>
      </c>
      <c r="BN105" s="20">
        <f t="shared" si="136"/>
        <v>288.59473074487005</v>
      </c>
      <c r="BP105" s="2">
        <v>36500</v>
      </c>
      <c r="BQ105" s="2">
        <v>0</v>
      </c>
      <c r="BR105" s="2">
        <v>0</v>
      </c>
      <c r="BS105" s="2">
        <f t="shared" si="137"/>
        <v>70105</v>
      </c>
      <c r="BT105" s="2">
        <f t="shared" si="138"/>
        <v>8871194</v>
      </c>
      <c r="BU105" s="17">
        <f t="shared" si="139"/>
        <v>1</v>
      </c>
      <c r="BV105" s="18">
        <f t="shared" si="140"/>
        <v>8871194</v>
      </c>
      <c r="BW105" s="18">
        <f t="shared" si="141"/>
        <v>0</v>
      </c>
      <c r="BX105" s="17">
        <f t="shared" si="142"/>
        <v>1</v>
      </c>
      <c r="BY105" s="20">
        <f t="shared" si="143"/>
        <v>288.44285222485274</v>
      </c>
      <c r="CA105" s="2">
        <v>36500</v>
      </c>
      <c r="CB105" s="2">
        <v>0</v>
      </c>
      <c r="CC105" s="2">
        <v>0</v>
      </c>
      <c r="CD105" s="2">
        <f t="shared" si="144"/>
        <v>70436</v>
      </c>
      <c r="CE105" s="2">
        <f t="shared" si="145"/>
        <v>8835360.0000000093</v>
      </c>
      <c r="CF105" s="17">
        <f t="shared" si="146"/>
        <v>1</v>
      </c>
      <c r="CG105" s="18">
        <f t="shared" si="147"/>
        <v>8835360.0000000093</v>
      </c>
      <c r="CH105" s="18">
        <f t="shared" si="148"/>
        <v>0</v>
      </c>
      <c r="CI105" s="17">
        <f t="shared" si="149"/>
        <v>1</v>
      </c>
      <c r="CJ105" s="20">
        <f t="shared" si="150"/>
        <v>290.98010720559176</v>
      </c>
      <c r="CL105" s="2">
        <v>36500</v>
      </c>
      <c r="CM105" s="2">
        <v>0</v>
      </c>
      <c r="CN105" s="2">
        <v>0</v>
      </c>
      <c r="CO105" s="2">
        <f t="shared" si="151"/>
        <v>70305</v>
      </c>
      <c r="CP105" s="2">
        <f t="shared" si="152"/>
        <v>8837038.0000000019</v>
      </c>
      <c r="CQ105" s="17">
        <f t="shared" si="153"/>
        <v>1</v>
      </c>
      <c r="CR105" s="18">
        <f t="shared" si="154"/>
        <v>8837038.0000000019</v>
      </c>
      <c r="CS105" s="18">
        <f t="shared" si="155"/>
        <v>0</v>
      </c>
      <c r="CT105" s="17">
        <f t="shared" si="156"/>
        <v>1</v>
      </c>
      <c r="CU105" s="20">
        <f t="shared" si="157"/>
        <v>290.38378017611774</v>
      </c>
      <c r="CW105" s="2">
        <v>36500</v>
      </c>
      <c r="CX105" s="2">
        <v>0</v>
      </c>
      <c r="CY105" s="2">
        <v>0</v>
      </c>
      <c r="CZ105" s="2">
        <f t="shared" si="158"/>
        <v>69796</v>
      </c>
      <c r="DA105" s="2">
        <f t="shared" si="159"/>
        <v>8833864.9999999981</v>
      </c>
      <c r="DB105" s="17">
        <f t="shared" si="160"/>
        <v>1</v>
      </c>
      <c r="DC105" s="18">
        <f t="shared" si="161"/>
        <v>8833864.9999999981</v>
      </c>
      <c r="DD105" s="18">
        <f t="shared" si="162"/>
        <v>0</v>
      </c>
      <c r="DE105" s="17">
        <f t="shared" si="163"/>
        <v>1</v>
      </c>
      <c r="DF105" s="20">
        <f t="shared" si="164"/>
        <v>288.38498211145412</v>
      </c>
      <c r="DH105" s="2">
        <v>36500</v>
      </c>
      <c r="DI105" s="2">
        <v>0</v>
      </c>
      <c r="DJ105" s="2">
        <v>0</v>
      </c>
      <c r="DK105" s="2">
        <f t="shared" si="165"/>
        <v>69796</v>
      </c>
      <c r="DL105" s="2">
        <f t="shared" si="166"/>
        <v>8821511</v>
      </c>
      <c r="DM105" s="17">
        <f t="shared" si="167"/>
        <v>1</v>
      </c>
      <c r="DN105" s="18">
        <f t="shared" si="168"/>
        <v>8821511</v>
      </c>
      <c r="DO105" s="18">
        <f t="shared" si="169"/>
        <v>0</v>
      </c>
      <c r="DP105" s="17">
        <f t="shared" si="170"/>
        <v>1</v>
      </c>
      <c r="DQ105" s="20">
        <f t="shared" si="171"/>
        <v>288.78884807829405</v>
      </c>
      <c r="DS105" s="2">
        <v>36500</v>
      </c>
      <c r="DT105" s="2">
        <v>0</v>
      </c>
      <c r="DU105" s="2">
        <v>0</v>
      </c>
      <c r="DV105" s="2">
        <f t="shared" si="172"/>
        <v>69794</v>
      </c>
      <c r="DW105" s="2">
        <f t="shared" si="173"/>
        <v>8808423</v>
      </c>
      <c r="DX105" s="17">
        <f t="shared" si="174"/>
        <v>1</v>
      </c>
      <c r="DY105" s="18">
        <f t="shared" si="175"/>
        <v>8808423</v>
      </c>
      <c r="DZ105" s="18">
        <f t="shared" si="176"/>
        <v>0</v>
      </c>
      <c r="EA105" s="17">
        <f t="shared" si="177"/>
        <v>1</v>
      </c>
      <c r="EB105" s="20">
        <f t="shared" si="178"/>
        <v>289.20965761975782</v>
      </c>
      <c r="ED105" s="2">
        <v>36500</v>
      </c>
      <c r="EE105" s="2">
        <v>0</v>
      </c>
      <c r="EF105" s="2">
        <v>0</v>
      </c>
      <c r="EG105" s="2">
        <f t="shared" si="179"/>
        <v>69411</v>
      </c>
      <c r="EH105" s="2">
        <f t="shared" si="180"/>
        <v>8778792.9999999963</v>
      </c>
      <c r="EI105" s="17">
        <f t="shared" si="181"/>
        <v>1</v>
      </c>
      <c r="EJ105" s="18">
        <f t="shared" si="182"/>
        <v>8778792.9999999963</v>
      </c>
      <c r="EK105" s="18">
        <f t="shared" si="183"/>
        <v>0</v>
      </c>
      <c r="EL105" s="17">
        <f t="shared" si="184"/>
        <v>1</v>
      </c>
      <c r="EM105" s="20">
        <f t="shared" si="185"/>
        <v>288.59337496623982</v>
      </c>
    </row>
    <row r="106" spans="1:143">
      <c r="A106" s="36">
        <v>99</v>
      </c>
      <c r="B106" s="16">
        <f t="shared" si="96"/>
        <v>37000</v>
      </c>
      <c r="C106" s="2">
        <f t="shared" si="97"/>
        <v>0</v>
      </c>
      <c r="D106" s="2">
        <f t="shared" si="97"/>
        <v>0</v>
      </c>
      <c r="E106" s="2">
        <f t="shared" si="188"/>
        <v>841962</v>
      </c>
      <c r="F106" s="2">
        <f t="shared" si="188"/>
        <v>106352867.00000001</v>
      </c>
      <c r="G106" s="17">
        <f t="shared" si="99"/>
        <v>1</v>
      </c>
      <c r="H106" s="18">
        <f t="shared" si="95"/>
        <v>106352867.00000001</v>
      </c>
      <c r="I106" s="18">
        <f t="shared" si="100"/>
        <v>0</v>
      </c>
      <c r="J106" s="17">
        <f t="shared" si="186"/>
        <v>1</v>
      </c>
      <c r="K106" s="20">
        <f t="shared" si="101"/>
        <v>292.91729389862144</v>
      </c>
      <c r="M106" s="2">
        <v>37000</v>
      </c>
      <c r="N106" s="2">
        <v>0</v>
      </c>
      <c r="O106" s="2">
        <v>0</v>
      </c>
      <c r="P106" s="2">
        <f t="shared" si="102"/>
        <v>70550</v>
      </c>
      <c r="Q106" s="2">
        <f t="shared" si="103"/>
        <v>8925998</v>
      </c>
      <c r="R106" s="17">
        <f t="shared" si="104"/>
        <v>1</v>
      </c>
      <c r="S106" s="18">
        <f t="shared" si="105"/>
        <v>8925998</v>
      </c>
      <c r="T106" s="18">
        <f t="shared" si="106"/>
        <v>0</v>
      </c>
      <c r="U106" s="17">
        <f t="shared" si="107"/>
        <v>1</v>
      </c>
      <c r="V106" s="20">
        <f t="shared" si="108"/>
        <v>292.44348923224049</v>
      </c>
      <c r="X106" s="2">
        <v>37000</v>
      </c>
      <c r="Y106" s="2">
        <v>0</v>
      </c>
      <c r="Z106" s="2">
        <v>0</v>
      </c>
      <c r="AA106" s="2">
        <f t="shared" si="109"/>
        <v>70557</v>
      </c>
      <c r="AB106" s="2">
        <f t="shared" si="110"/>
        <v>8927725.9999999981</v>
      </c>
      <c r="AC106" s="17">
        <f t="shared" si="111"/>
        <v>1</v>
      </c>
      <c r="AD106" s="18">
        <f t="shared" si="112"/>
        <v>8927725.9999999981</v>
      </c>
      <c r="AE106" s="18">
        <f t="shared" si="113"/>
        <v>0</v>
      </c>
      <c r="AF106" s="17">
        <f t="shared" si="114"/>
        <v>1</v>
      </c>
      <c r="AG106" s="20">
        <f t="shared" si="115"/>
        <v>292.41589627638666</v>
      </c>
      <c r="AI106" s="2">
        <v>37000</v>
      </c>
      <c r="AJ106" s="2">
        <v>0</v>
      </c>
      <c r="AK106" s="2">
        <v>0</v>
      </c>
      <c r="AL106" s="2">
        <f t="shared" si="116"/>
        <v>70557</v>
      </c>
      <c r="AM106" s="2">
        <f t="shared" si="117"/>
        <v>8927725.9999999981</v>
      </c>
      <c r="AN106" s="17">
        <f t="shared" si="118"/>
        <v>1</v>
      </c>
      <c r="AO106" s="18">
        <f t="shared" si="119"/>
        <v>8927725.9999999981</v>
      </c>
      <c r="AP106" s="18">
        <f t="shared" si="120"/>
        <v>0</v>
      </c>
      <c r="AQ106" s="17">
        <f t="shared" si="121"/>
        <v>1</v>
      </c>
      <c r="AR106" s="20">
        <f t="shared" si="122"/>
        <v>292.41589627638666</v>
      </c>
      <c r="AT106" s="2">
        <v>37000</v>
      </c>
      <c r="AU106" s="2">
        <v>0</v>
      </c>
      <c r="AV106" s="2">
        <v>0</v>
      </c>
      <c r="AW106" s="2">
        <f t="shared" si="123"/>
        <v>70336</v>
      </c>
      <c r="AX106" s="2">
        <f t="shared" si="124"/>
        <v>8891641.9999999981</v>
      </c>
      <c r="AY106" s="17">
        <f t="shared" si="125"/>
        <v>1</v>
      </c>
      <c r="AZ106" s="18">
        <f t="shared" si="126"/>
        <v>8891641.9999999981</v>
      </c>
      <c r="BA106" s="18">
        <f t="shared" si="127"/>
        <v>0</v>
      </c>
      <c r="BB106" s="17">
        <f t="shared" si="128"/>
        <v>1</v>
      </c>
      <c r="BC106" s="20">
        <f t="shared" si="129"/>
        <v>292.68294877369112</v>
      </c>
      <c r="BE106" s="2">
        <v>37000</v>
      </c>
      <c r="BF106" s="2">
        <v>0</v>
      </c>
      <c r="BG106" s="2">
        <v>0</v>
      </c>
      <c r="BH106" s="2">
        <f t="shared" si="130"/>
        <v>70319</v>
      </c>
      <c r="BI106" s="2">
        <f t="shared" si="131"/>
        <v>8893591.0000000019</v>
      </c>
      <c r="BJ106" s="17">
        <f t="shared" si="132"/>
        <v>1</v>
      </c>
      <c r="BK106" s="18">
        <f t="shared" si="133"/>
        <v>8893591.0000000019</v>
      </c>
      <c r="BL106" s="18">
        <f t="shared" si="134"/>
        <v>0</v>
      </c>
      <c r="BM106" s="17">
        <f t="shared" si="135"/>
        <v>1</v>
      </c>
      <c r="BN106" s="20">
        <f t="shared" si="136"/>
        <v>292.54808322082715</v>
      </c>
      <c r="BP106" s="2">
        <v>37000</v>
      </c>
      <c r="BQ106" s="2">
        <v>0</v>
      </c>
      <c r="BR106" s="2">
        <v>0</v>
      </c>
      <c r="BS106" s="2">
        <f t="shared" si="137"/>
        <v>70105</v>
      </c>
      <c r="BT106" s="2">
        <f t="shared" si="138"/>
        <v>8871194</v>
      </c>
      <c r="BU106" s="17">
        <f t="shared" si="139"/>
        <v>1</v>
      </c>
      <c r="BV106" s="18">
        <f t="shared" si="140"/>
        <v>8871194</v>
      </c>
      <c r="BW106" s="18">
        <f t="shared" si="141"/>
        <v>0</v>
      </c>
      <c r="BX106" s="17">
        <f t="shared" si="142"/>
        <v>1</v>
      </c>
      <c r="BY106" s="20">
        <f t="shared" si="143"/>
        <v>292.39412417313838</v>
      </c>
      <c r="CA106" s="2">
        <v>37000</v>
      </c>
      <c r="CB106" s="2">
        <v>0</v>
      </c>
      <c r="CC106" s="2">
        <v>0</v>
      </c>
      <c r="CD106" s="2">
        <f t="shared" si="144"/>
        <v>70436</v>
      </c>
      <c r="CE106" s="2">
        <f t="shared" si="145"/>
        <v>8835360.0000000093</v>
      </c>
      <c r="CF106" s="17">
        <f t="shared" si="146"/>
        <v>1</v>
      </c>
      <c r="CG106" s="18">
        <f t="shared" si="147"/>
        <v>8835360.0000000093</v>
      </c>
      <c r="CH106" s="18">
        <f t="shared" si="148"/>
        <v>0</v>
      </c>
      <c r="CI106" s="17">
        <f t="shared" si="149"/>
        <v>1</v>
      </c>
      <c r="CJ106" s="20">
        <f t="shared" si="150"/>
        <v>294.96613607142177</v>
      </c>
      <c r="CL106" s="2">
        <v>37000</v>
      </c>
      <c r="CM106" s="2">
        <v>0</v>
      </c>
      <c r="CN106" s="2">
        <v>0</v>
      </c>
      <c r="CO106" s="2">
        <f t="shared" si="151"/>
        <v>70305</v>
      </c>
      <c r="CP106" s="2">
        <f t="shared" si="152"/>
        <v>8837038.0000000019</v>
      </c>
      <c r="CQ106" s="17">
        <f t="shared" si="153"/>
        <v>1</v>
      </c>
      <c r="CR106" s="18">
        <f t="shared" si="154"/>
        <v>8837038.0000000019</v>
      </c>
      <c r="CS106" s="18">
        <f t="shared" si="155"/>
        <v>0</v>
      </c>
      <c r="CT106" s="17">
        <f t="shared" si="156"/>
        <v>1</v>
      </c>
      <c r="CU106" s="20">
        <f t="shared" si="157"/>
        <v>294.36164017853031</v>
      </c>
      <c r="CW106" s="2">
        <v>37000</v>
      </c>
      <c r="CX106" s="2">
        <v>0</v>
      </c>
      <c r="CY106" s="2">
        <v>0</v>
      </c>
      <c r="CZ106" s="2">
        <f t="shared" si="158"/>
        <v>69796</v>
      </c>
      <c r="DA106" s="2">
        <f t="shared" si="159"/>
        <v>8833864.9999999981</v>
      </c>
      <c r="DB106" s="17">
        <f t="shared" si="160"/>
        <v>1</v>
      </c>
      <c r="DC106" s="18">
        <f t="shared" si="161"/>
        <v>8833864.9999999981</v>
      </c>
      <c r="DD106" s="18">
        <f t="shared" si="162"/>
        <v>0</v>
      </c>
      <c r="DE106" s="17">
        <f t="shared" si="163"/>
        <v>1</v>
      </c>
      <c r="DF106" s="20">
        <f t="shared" si="164"/>
        <v>292.33546131846032</v>
      </c>
      <c r="DH106" s="2">
        <v>37000</v>
      </c>
      <c r="DI106" s="2">
        <v>0</v>
      </c>
      <c r="DJ106" s="2">
        <v>0</v>
      </c>
      <c r="DK106" s="2">
        <f t="shared" si="165"/>
        <v>69796</v>
      </c>
      <c r="DL106" s="2">
        <f t="shared" si="166"/>
        <v>8821511</v>
      </c>
      <c r="DM106" s="17">
        <f t="shared" si="167"/>
        <v>1</v>
      </c>
      <c r="DN106" s="18">
        <f t="shared" si="168"/>
        <v>8821511</v>
      </c>
      <c r="DO106" s="18">
        <f t="shared" si="169"/>
        <v>0</v>
      </c>
      <c r="DP106" s="17">
        <f t="shared" si="170"/>
        <v>1</v>
      </c>
      <c r="DQ106" s="20">
        <f t="shared" si="171"/>
        <v>292.74485969580496</v>
      </c>
      <c r="DS106" s="2">
        <v>37000</v>
      </c>
      <c r="DT106" s="2">
        <v>0</v>
      </c>
      <c r="DU106" s="2">
        <v>0</v>
      </c>
      <c r="DV106" s="2">
        <f t="shared" si="172"/>
        <v>69794</v>
      </c>
      <c r="DW106" s="2">
        <f t="shared" si="173"/>
        <v>8808423</v>
      </c>
      <c r="DX106" s="17">
        <f t="shared" si="174"/>
        <v>1</v>
      </c>
      <c r="DY106" s="18">
        <f t="shared" si="175"/>
        <v>8808423</v>
      </c>
      <c r="DZ106" s="18">
        <f t="shared" si="176"/>
        <v>0</v>
      </c>
      <c r="EA106" s="17">
        <f t="shared" si="177"/>
        <v>1</v>
      </c>
      <c r="EB106" s="20">
        <f t="shared" si="178"/>
        <v>293.17143375153535</v>
      </c>
      <c r="ED106" s="2">
        <v>37000</v>
      </c>
      <c r="EE106" s="2">
        <v>0</v>
      </c>
      <c r="EF106" s="2">
        <v>0</v>
      </c>
      <c r="EG106" s="2">
        <f t="shared" si="179"/>
        <v>69411</v>
      </c>
      <c r="EH106" s="2">
        <f t="shared" si="180"/>
        <v>8778792.9999999963</v>
      </c>
      <c r="EI106" s="17">
        <f t="shared" si="181"/>
        <v>1</v>
      </c>
      <c r="EJ106" s="18">
        <f t="shared" si="182"/>
        <v>8778792.9999999963</v>
      </c>
      <c r="EK106" s="18">
        <f t="shared" si="183"/>
        <v>0</v>
      </c>
      <c r="EL106" s="17">
        <f t="shared" si="184"/>
        <v>1</v>
      </c>
      <c r="EM106" s="20">
        <f t="shared" si="185"/>
        <v>292.54670886988691</v>
      </c>
    </row>
    <row r="107" spans="1:143">
      <c r="A107" s="36">
        <v>100</v>
      </c>
      <c r="B107" s="16">
        <f t="shared" si="96"/>
        <v>37500</v>
      </c>
      <c r="C107" s="2">
        <f t="shared" si="97"/>
        <v>0</v>
      </c>
      <c r="D107" s="2">
        <f t="shared" si="97"/>
        <v>0</v>
      </c>
      <c r="E107" s="2">
        <f t="shared" si="188"/>
        <v>841962</v>
      </c>
      <c r="F107" s="2">
        <f t="shared" si="188"/>
        <v>106352867.00000001</v>
      </c>
      <c r="G107" s="17">
        <f t="shared" si="99"/>
        <v>1</v>
      </c>
      <c r="H107" s="18">
        <f t="shared" si="95"/>
        <v>106352867.00000001</v>
      </c>
      <c r="I107" s="18">
        <f t="shared" si="100"/>
        <v>0</v>
      </c>
      <c r="J107" s="17">
        <f t="shared" si="186"/>
        <v>1</v>
      </c>
      <c r="K107" s="20">
        <f t="shared" si="101"/>
        <v>296.87563570806225</v>
      </c>
      <c r="M107" s="2">
        <v>37500</v>
      </c>
      <c r="N107" s="2">
        <v>0</v>
      </c>
      <c r="O107" s="2">
        <v>0</v>
      </c>
      <c r="P107" s="2">
        <f t="shared" si="102"/>
        <v>70550</v>
      </c>
      <c r="Q107" s="2">
        <f t="shared" si="103"/>
        <v>8925998</v>
      </c>
      <c r="R107" s="17">
        <f t="shared" si="104"/>
        <v>1</v>
      </c>
      <c r="S107" s="18">
        <f t="shared" si="105"/>
        <v>8925998</v>
      </c>
      <c r="T107" s="18">
        <f t="shared" si="106"/>
        <v>0</v>
      </c>
      <c r="U107" s="17">
        <f t="shared" si="107"/>
        <v>1</v>
      </c>
      <c r="V107" s="20">
        <f t="shared" si="108"/>
        <v>296.39542827591941</v>
      </c>
      <c r="X107" s="2">
        <v>37500</v>
      </c>
      <c r="Y107" s="2">
        <v>0</v>
      </c>
      <c r="Z107" s="2">
        <v>0</v>
      </c>
      <c r="AA107" s="2">
        <f t="shared" si="109"/>
        <v>70557</v>
      </c>
      <c r="AB107" s="2">
        <f t="shared" si="110"/>
        <v>8927725.9999999981</v>
      </c>
      <c r="AC107" s="17">
        <f t="shared" si="111"/>
        <v>1</v>
      </c>
      <c r="AD107" s="18">
        <f t="shared" si="112"/>
        <v>8927725.9999999981</v>
      </c>
      <c r="AE107" s="18">
        <f t="shared" si="113"/>
        <v>0</v>
      </c>
      <c r="AF107" s="17">
        <f t="shared" si="114"/>
        <v>1</v>
      </c>
      <c r="AG107" s="20">
        <f t="shared" si="115"/>
        <v>296.3674624422838</v>
      </c>
      <c r="AI107" s="2">
        <v>37500</v>
      </c>
      <c r="AJ107" s="2">
        <v>0</v>
      </c>
      <c r="AK107" s="2">
        <v>0</v>
      </c>
      <c r="AL107" s="2">
        <f t="shared" si="116"/>
        <v>70557</v>
      </c>
      <c r="AM107" s="2">
        <f t="shared" si="117"/>
        <v>8927725.9999999981</v>
      </c>
      <c r="AN107" s="17">
        <f t="shared" si="118"/>
        <v>1</v>
      </c>
      <c r="AO107" s="18">
        <f t="shared" si="119"/>
        <v>8927725.9999999981</v>
      </c>
      <c r="AP107" s="18">
        <f t="shared" si="120"/>
        <v>0</v>
      </c>
      <c r="AQ107" s="17">
        <f t="shared" si="121"/>
        <v>1</v>
      </c>
      <c r="AR107" s="20">
        <f t="shared" si="122"/>
        <v>296.3674624422838</v>
      </c>
      <c r="AT107" s="2">
        <v>37500</v>
      </c>
      <c r="AU107" s="2">
        <v>0</v>
      </c>
      <c r="AV107" s="2">
        <v>0</v>
      </c>
      <c r="AW107" s="2">
        <f t="shared" si="123"/>
        <v>70336</v>
      </c>
      <c r="AX107" s="2">
        <f t="shared" si="124"/>
        <v>8891641.9999999981</v>
      </c>
      <c r="AY107" s="17">
        <f t="shared" si="125"/>
        <v>1</v>
      </c>
      <c r="AZ107" s="18">
        <f t="shared" si="126"/>
        <v>8891641.9999999981</v>
      </c>
      <c r="BA107" s="18">
        <f t="shared" si="127"/>
        <v>0</v>
      </c>
      <c r="BB107" s="17">
        <f t="shared" si="128"/>
        <v>1</v>
      </c>
      <c r="BC107" s="20">
        <f t="shared" si="129"/>
        <v>296.63812375711939</v>
      </c>
      <c r="BE107" s="2">
        <v>37500</v>
      </c>
      <c r="BF107" s="2">
        <v>0</v>
      </c>
      <c r="BG107" s="2">
        <v>0</v>
      </c>
      <c r="BH107" s="2">
        <f t="shared" si="130"/>
        <v>70319</v>
      </c>
      <c r="BI107" s="2">
        <f t="shared" si="131"/>
        <v>8893591.0000000019</v>
      </c>
      <c r="BJ107" s="17">
        <f t="shared" si="132"/>
        <v>1</v>
      </c>
      <c r="BK107" s="18">
        <f t="shared" si="133"/>
        <v>8893591.0000000019</v>
      </c>
      <c r="BL107" s="18">
        <f t="shared" si="134"/>
        <v>0</v>
      </c>
      <c r="BM107" s="17">
        <f t="shared" si="135"/>
        <v>1</v>
      </c>
      <c r="BN107" s="20">
        <f t="shared" si="136"/>
        <v>296.50143569678431</v>
      </c>
      <c r="BP107" s="2">
        <v>37500</v>
      </c>
      <c r="BQ107" s="2">
        <v>0</v>
      </c>
      <c r="BR107" s="2">
        <v>0</v>
      </c>
      <c r="BS107" s="2">
        <f t="shared" si="137"/>
        <v>70105</v>
      </c>
      <c r="BT107" s="2">
        <f t="shared" si="138"/>
        <v>8871194</v>
      </c>
      <c r="BU107" s="17">
        <f t="shared" si="139"/>
        <v>1</v>
      </c>
      <c r="BV107" s="18">
        <f t="shared" si="140"/>
        <v>8871194</v>
      </c>
      <c r="BW107" s="18">
        <f t="shared" si="141"/>
        <v>0</v>
      </c>
      <c r="BX107" s="17">
        <f t="shared" si="142"/>
        <v>1</v>
      </c>
      <c r="BY107" s="20">
        <f t="shared" si="143"/>
        <v>296.34539612142402</v>
      </c>
      <c r="CA107" s="2">
        <v>37500</v>
      </c>
      <c r="CB107" s="2">
        <v>0</v>
      </c>
      <c r="CC107" s="2">
        <v>0</v>
      </c>
      <c r="CD107" s="2">
        <f t="shared" si="144"/>
        <v>70436</v>
      </c>
      <c r="CE107" s="2">
        <f t="shared" si="145"/>
        <v>8835360.0000000093</v>
      </c>
      <c r="CF107" s="17">
        <f t="shared" si="146"/>
        <v>1</v>
      </c>
      <c r="CG107" s="18">
        <f t="shared" si="147"/>
        <v>8835360.0000000093</v>
      </c>
      <c r="CH107" s="18">
        <f t="shared" si="148"/>
        <v>0</v>
      </c>
      <c r="CI107" s="17">
        <f t="shared" si="149"/>
        <v>1</v>
      </c>
      <c r="CJ107" s="20">
        <f t="shared" si="150"/>
        <v>298.95216493725184</v>
      </c>
      <c r="CL107" s="2">
        <v>37500</v>
      </c>
      <c r="CM107" s="2">
        <v>0</v>
      </c>
      <c r="CN107" s="2">
        <v>0</v>
      </c>
      <c r="CO107" s="2">
        <f t="shared" si="151"/>
        <v>70305</v>
      </c>
      <c r="CP107" s="2">
        <f t="shared" si="152"/>
        <v>8837038.0000000019</v>
      </c>
      <c r="CQ107" s="17">
        <f t="shared" si="153"/>
        <v>1</v>
      </c>
      <c r="CR107" s="18">
        <f t="shared" si="154"/>
        <v>8837038.0000000019</v>
      </c>
      <c r="CS107" s="18">
        <f t="shared" si="155"/>
        <v>0</v>
      </c>
      <c r="CT107" s="17">
        <f t="shared" si="156"/>
        <v>1</v>
      </c>
      <c r="CU107" s="20">
        <f t="shared" si="157"/>
        <v>298.33950018094288</v>
      </c>
      <c r="CW107" s="2">
        <v>37500</v>
      </c>
      <c r="CX107" s="2">
        <v>0</v>
      </c>
      <c r="CY107" s="2">
        <v>0</v>
      </c>
      <c r="CZ107" s="2">
        <f t="shared" si="158"/>
        <v>69796</v>
      </c>
      <c r="DA107" s="2">
        <f t="shared" si="159"/>
        <v>8833864.9999999981</v>
      </c>
      <c r="DB107" s="17">
        <f t="shared" si="160"/>
        <v>1</v>
      </c>
      <c r="DC107" s="18">
        <f t="shared" si="161"/>
        <v>8833864.9999999981</v>
      </c>
      <c r="DD107" s="18">
        <f t="shared" si="162"/>
        <v>0</v>
      </c>
      <c r="DE107" s="17">
        <f t="shared" si="163"/>
        <v>1</v>
      </c>
      <c r="DF107" s="20">
        <f t="shared" si="164"/>
        <v>296.28594052546657</v>
      </c>
      <c r="DH107" s="2">
        <v>37500</v>
      </c>
      <c r="DI107" s="2">
        <v>0</v>
      </c>
      <c r="DJ107" s="2">
        <v>0</v>
      </c>
      <c r="DK107" s="2">
        <f t="shared" si="165"/>
        <v>69796</v>
      </c>
      <c r="DL107" s="2">
        <f t="shared" si="166"/>
        <v>8821511</v>
      </c>
      <c r="DM107" s="17">
        <f t="shared" si="167"/>
        <v>1</v>
      </c>
      <c r="DN107" s="18">
        <f t="shared" si="168"/>
        <v>8821511</v>
      </c>
      <c r="DO107" s="18">
        <f t="shared" si="169"/>
        <v>0</v>
      </c>
      <c r="DP107" s="17">
        <f t="shared" si="170"/>
        <v>1</v>
      </c>
      <c r="DQ107" s="20">
        <f t="shared" si="171"/>
        <v>296.70087131331582</v>
      </c>
      <c r="DS107" s="2">
        <v>37500</v>
      </c>
      <c r="DT107" s="2">
        <v>0</v>
      </c>
      <c r="DU107" s="2">
        <v>0</v>
      </c>
      <c r="DV107" s="2">
        <f t="shared" si="172"/>
        <v>69794</v>
      </c>
      <c r="DW107" s="2">
        <f t="shared" si="173"/>
        <v>8808423</v>
      </c>
      <c r="DX107" s="17">
        <f t="shared" si="174"/>
        <v>1</v>
      </c>
      <c r="DY107" s="18">
        <f t="shared" si="175"/>
        <v>8808423</v>
      </c>
      <c r="DZ107" s="18">
        <f t="shared" si="176"/>
        <v>0</v>
      </c>
      <c r="EA107" s="17">
        <f t="shared" si="177"/>
        <v>1</v>
      </c>
      <c r="EB107" s="20">
        <f t="shared" si="178"/>
        <v>297.13320988331282</v>
      </c>
      <c r="ED107" s="2">
        <v>37500</v>
      </c>
      <c r="EE107" s="2">
        <v>0</v>
      </c>
      <c r="EF107" s="2">
        <v>0</v>
      </c>
      <c r="EG107" s="2">
        <f t="shared" si="179"/>
        <v>69411</v>
      </c>
      <c r="EH107" s="2">
        <f t="shared" si="180"/>
        <v>8778792.9999999963</v>
      </c>
      <c r="EI107" s="17">
        <f t="shared" si="181"/>
        <v>1</v>
      </c>
      <c r="EJ107" s="18">
        <f t="shared" si="182"/>
        <v>8778792.9999999963</v>
      </c>
      <c r="EK107" s="18">
        <f t="shared" si="183"/>
        <v>0</v>
      </c>
      <c r="EL107" s="17">
        <f t="shared" si="184"/>
        <v>1</v>
      </c>
      <c r="EM107" s="20">
        <f t="shared" si="185"/>
        <v>296.50004277353406</v>
      </c>
    </row>
    <row r="108" spans="1:143">
      <c r="A108" s="36">
        <v>101</v>
      </c>
      <c r="B108" s="16">
        <f>MAX(M108,X108,AI108,AT108,BE108,BP108,CA108,CL108,CW108,DH108,DS108,ED108)</f>
        <v>38000</v>
      </c>
      <c r="C108" s="19">
        <f t="shared" si="97"/>
        <v>0</v>
      </c>
      <c r="D108" s="19">
        <f t="shared" si="97"/>
        <v>0</v>
      </c>
      <c r="E108" s="2">
        <f t="shared" si="188"/>
        <v>841962</v>
      </c>
      <c r="F108" s="21">
        <f t="shared" si="188"/>
        <v>106352867.00000001</v>
      </c>
      <c r="G108" s="17">
        <f t="shared" si="99"/>
        <v>1</v>
      </c>
      <c r="H108" s="18">
        <f t="shared" si="95"/>
        <v>106352867.00000001</v>
      </c>
      <c r="I108" s="22">
        <f t="shared" si="100"/>
        <v>0</v>
      </c>
      <c r="J108" s="17">
        <f t="shared" si="186"/>
        <v>1</v>
      </c>
      <c r="K108" s="20">
        <f t="shared" si="101"/>
        <v>300.83397751750311</v>
      </c>
      <c r="M108" s="2">
        <v>38000</v>
      </c>
      <c r="N108" s="2">
        <v>0</v>
      </c>
      <c r="O108" s="2">
        <v>0</v>
      </c>
      <c r="P108" s="2">
        <f t="shared" si="102"/>
        <v>70550</v>
      </c>
      <c r="Q108" s="21">
        <f t="shared" si="103"/>
        <v>8925998</v>
      </c>
      <c r="R108" s="17">
        <f t="shared" si="104"/>
        <v>1</v>
      </c>
      <c r="S108" s="18">
        <f t="shared" si="105"/>
        <v>8925998</v>
      </c>
      <c r="T108" s="22">
        <f t="shared" si="106"/>
        <v>0</v>
      </c>
      <c r="U108" s="17">
        <f t="shared" si="107"/>
        <v>1</v>
      </c>
      <c r="V108" s="20">
        <f t="shared" si="108"/>
        <v>300.34736731959833</v>
      </c>
      <c r="X108" s="2">
        <v>38000</v>
      </c>
      <c r="Y108" s="2">
        <v>0</v>
      </c>
      <c r="Z108" s="2">
        <v>0</v>
      </c>
      <c r="AA108" s="2">
        <f t="shared" si="109"/>
        <v>70557</v>
      </c>
      <c r="AB108" s="21">
        <f t="shared" si="110"/>
        <v>8927725.9999999981</v>
      </c>
      <c r="AC108" s="17">
        <f t="shared" si="111"/>
        <v>1</v>
      </c>
      <c r="AD108" s="18">
        <f t="shared" si="112"/>
        <v>8927725.9999999981</v>
      </c>
      <c r="AE108" s="22">
        <f t="shared" si="113"/>
        <v>0</v>
      </c>
      <c r="AF108" s="17">
        <f t="shared" si="114"/>
        <v>1</v>
      </c>
      <c r="AG108" s="20">
        <f t="shared" si="115"/>
        <v>300.31902860818093</v>
      </c>
      <c r="AI108" s="2">
        <v>38000</v>
      </c>
      <c r="AJ108" s="2">
        <v>0</v>
      </c>
      <c r="AK108" s="2">
        <v>0</v>
      </c>
      <c r="AL108" s="2">
        <f t="shared" si="116"/>
        <v>70557</v>
      </c>
      <c r="AM108" s="21">
        <f t="shared" si="117"/>
        <v>8927725.9999999981</v>
      </c>
      <c r="AN108" s="17">
        <f t="shared" si="118"/>
        <v>1</v>
      </c>
      <c r="AO108" s="18">
        <f t="shared" si="119"/>
        <v>8927725.9999999981</v>
      </c>
      <c r="AP108" s="22">
        <f t="shared" si="120"/>
        <v>0</v>
      </c>
      <c r="AQ108" s="17">
        <f t="shared" si="121"/>
        <v>1</v>
      </c>
      <c r="AR108" s="20">
        <f t="shared" si="122"/>
        <v>300.31902860818093</v>
      </c>
      <c r="AT108" s="2">
        <v>38000</v>
      </c>
      <c r="AU108" s="2">
        <v>0</v>
      </c>
      <c r="AV108" s="2">
        <v>0</v>
      </c>
      <c r="AW108" s="2">
        <f t="shared" si="123"/>
        <v>70336</v>
      </c>
      <c r="AX108" s="21">
        <f t="shared" si="124"/>
        <v>8891641.9999999981</v>
      </c>
      <c r="AY108" s="17">
        <f t="shared" si="125"/>
        <v>1</v>
      </c>
      <c r="AZ108" s="18">
        <f t="shared" si="126"/>
        <v>8891641.9999999981</v>
      </c>
      <c r="BA108" s="22">
        <f t="shared" si="127"/>
        <v>0</v>
      </c>
      <c r="BB108" s="17">
        <f t="shared" si="128"/>
        <v>1</v>
      </c>
      <c r="BC108" s="20">
        <f t="shared" si="129"/>
        <v>300.59329874054765</v>
      </c>
      <c r="BE108" s="2">
        <v>38000</v>
      </c>
      <c r="BF108" s="2">
        <v>0</v>
      </c>
      <c r="BG108" s="2">
        <v>0</v>
      </c>
      <c r="BH108" s="2">
        <f t="shared" si="130"/>
        <v>70319</v>
      </c>
      <c r="BI108" s="21">
        <f t="shared" si="131"/>
        <v>8893591.0000000019</v>
      </c>
      <c r="BJ108" s="17">
        <f t="shared" si="132"/>
        <v>1</v>
      </c>
      <c r="BK108" s="18">
        <f t="shared" si="133"/>
        <v>8893591.0000000019</v>
      </c>
      <c r="BL108" s="22">
        <f t="shared" si="134"/>
        <v>0</v>
      </c>
      <c r="BM108" s="17">
        <f t="shared" si="135"/>
        <v>1</v>
      </c>
      <c r="BN108" s="20">
        <f t="shared" si="136"/>
        <v>300.45478817274142</v>
      </c>
      <c r="BP108" s="2">
        <v>38000</v>
      </c>
      <c r="BQ108" s="2">
        <v>0</v>
      </c>
      <c r="BR108" s="2">
        <v>0</v>
      </c>
      <c r="BS108" s="2">
        <f t="shared" si="137"/>
        <v>70105</v>
      </c>
      <c r="BT108" s="21">
        <f t="shared" si="138"/>
        <v>8871194</v>
      </c>
      <c r="BU108" s="17">
        <f t="shared" si="139"/>
        <v>1</v>
      </c>
      <c r="BV108" s="18">
        <f t="shared" si="140"/>
        <v>8871194</v>
      </c>
      <c r="BW108" s="22">
        <f t="shared" si="141"/>
        <v>0</v>
      </c>
      <c r="BX108" s="17">
        <f t="shared" si="142"/>
        <v>1</v>
      </c>
      <c r="BY108" s="20">
        <f t="shared" si="143"/>
        <v>300.29666806970965</v>
      </c>
      <c r="CA108" s="2">
        <v>38000</v>
      </c>
      <c r="CB108" s="2">
        <v>0</v>
      </c>
      <c r="CC108" s="2">
        <v>0</v>
      </c>
      <c r="CD108" s="2">
        <f t="shared" si="144"/>
        <v>70436</v>
      </c>
      <c r="CE108" s="21">
        <f t="shared" si="145"/>
        <v>8835360.0000000093</v>
      </c>
      <c r="CF108" s="17">
        <f t="shared" si="146"/>
        <v>1</v>
      </c>
      <c r="CG108" s="18">
        <f t="shared" si="147"/>
        <v>8835360.0000000093</v>
      </c>
      <c r="CH108" s="22">
        <f t="shared" si="148"/>
        <v>0</v>
      </c>
      <c r="CI108" s="17">
        <f t="shared" si="149"/>
        <v>1</v>
      </c>
      <c r="CJ108" s="20">
        <f t="shared" si="150"/>
        <v>302.93819380308184</v>
      </c>
      <c r="CL108" s="2">
        <v>38000</v>
      </c>
      <c r="CM108" s="2">
        <v>0</v>
      </c>
      <c r="CN108" s="2">
        <v>0</v>
      </c>
      <c r="CO108" s="2">
        <f t="shared" si="151"/>
        <v>70305</v>
      </c>
      <c r="CP108" s="21">
        <f t="shared" si="152"/>
        <v>8837038.0000000019</v>
      </c>
      <c r="CQ108" s="17">
        <f t="shared" si="153"/>
        <v>1</v>
      </c>
      <c r="CR108" s="18">
        <f t="shared" si="154"/>
        <v>8837038.0000000019</v>
      </c>
      <c r="CS108" s="22">
        <f t="shared" si="155"/>
        <v>0</v>
      </c>
      <c r="CT108" s="17">
        <f t="shared" si="156"/>
        <v>1</v>
      </c>
      <c r="CU108" s="20">
        <f t="shared" si="157"/>
        <v>302.3173601833555</v>
      </c>
      <c r="CW108" s="2">
        <v>38000</v>
      </c>
      <c r="CX108" s="2">
        <v>0</v>
      </c>
      <c r="CY108" s="2">
        <v>0</v>
      </c>
      <c r="CZ108" s="2">
        <f t="shared" si="158"/>
        <v>69796</v>
      </c>
      <c r="DA108" s="21">
        <f t="shared" si="159"/>
        <v>8833864.9999999981</v>
      </c>
      <c r="DB108" s="17">
        <f t="shared" si="160"/>
        <v>1</v>
      </c>
      <c r="DC108" s="18">
        <f t="shared" si="161"/>
        <v>8833864.9999999981</v>
      </c>
      <c r="DD108" s="22">
        <f t="shared" si="162"/>
        <v>0</v>
      </c>
      <c r="DE108" s="17">
        <f t="shared" si="163"/>
        <v>1</v>
      </c>
      <c r="DF108" s="20">
        <f t="shared" si="164"/>
        <v>300.23641973247277</v>
      </c>
      <c r="DH108" s="2">
        <v>38000</v>
      </c>
      <c r="DI108" s="2">
        <v>0</v>
      </c>
      <c r="DJ108" s="2">
        <v>0</v>
      </c>
      <c r="DK108" s="2">
        <f t="shared" si="165"/>
        <v>69796</v>
      </c>
      <c r="DL108" s="21">
        <f t="shared" si="166"/>
        <v>8821511</v>
      </c>
      <c r="DM108" s="17">
        <f t="shared" si="167"/>
        <v>1</v>
      </c>
      <c r="DN108" s="18">
        <f t="shared" si="168"/>
        <v>8821511</v>
      </c>
      <c r="DO108" s="22">
        <f t="shared" si="169"/>
        <v>0</v>
      </c>
      <c r="DP108" s="17">
        <f t="shared" si="170"/>
        <v>1</v>
      </c>
      <c r="DQ108" s="20">
        <f t="shared" si="171"/>
        <v>300.65688293082673</v>
      </c>
      <c r="DS108" s="2">
        <v>38000</v>
      </c>
      <c r="DT108" s="2">
        <v>0</v>
      </c>
      <c r="DU108" s="2">
        <v>0</v>
      </c>
      <c r="DV108" s="2">
        <f t="shared" si="172"/>
        <v>69794</v>
      </c>
      <c r="DW108" s="21">
        <f t="shared" si="173"/>
        <v>8808423</v>
      </c>
      <c r="DX108" s="17">
        <f t="shared" si="174"/>
        <v>1</v>
      </c>
      <c r="DY108" s="18">
        <f t="shared" si="175"/>
        <v>8808423</v>
      </c>
      <c r="DZ108" s="22">
        <f t="shared" si="176"/>
        <v>0</v>
      </c>
      <c r="EA108" s="17">
        <f t="shared" si="177"/>
        <v>1</v>
      </c>
      <c r="EB108" s="20">
        <f t="shared" si="178"/>
        <v>301.09498601509034</v>
      </c>
      <c r="ED108" s="2">
        <v>38000</v>
      </c>
      <c r="EE108" s="2">
        <v>0</v>
      </c>
      <c r="EF108" s="2">
        <v>0</v>
      </c>
      <c r="EG108" s="2">
        <f t="shared" si="179"/>
        <v>69411</v>
      </c>
      <c r="EH108" s="21">
        <f t="shared" si="180"/>
        <v>8778792.9999999963</v>
      </c>
      <c r="EI108" s="17">
        <f t="shared" si="181"/>
        <v>1</v>
      </c>
      <c r="EJ108" s="18">
        <f t="shared" si="182"/>
        <v>8778792.9999999963</v>
      </c>
      <c r="EK108" s="22">
        <f t="shared" si="183"/>
        <v>0</v>
      </c>
      <c r="EL108" s="17">
        <f t="shared" si="184"/>
        <v>1</v>
      </c>
      <c r="EM108" s="20">
        <f t="shared" si="185"/>
        <v>300.45337667718115</v>
      </c>
    </row>
    <row r="109" spans="1:143">
      <c r="A109" s="36">
        <v>102</v>
      </c>
      <c r="B109" s="15" t="s">
        <v>29</v>
      </c>
      <c r="C109" s="2">
        <f>SUM(C8:C108)</f>
        <v>841962</v>
      </c>
      <c r="D109" s="2">
        <f>SUM(D8:D108)</f>
        <v>106352867.00000001</v>
      </c>
      <c r="E109" s="2"/>
      <c r="I109" s="2">
        <f>SUM(I8:I108)</f>
        <v>106352867.00000001</v>
      </c>
      <c r="K109" s="2">
        <f>D109/C109</f>
        <v>126.31551899016821</v>
      </c>
      <c r="M109" s="15" t="s">
        <v>29</v>
      </c>
      <c r="N109" s="2">
        <f>SUM(N8:N108)</f>
        <v>70550</v>
      </c>
      <c r="O109" s="2">
        <f>SUM(O8:O108)</f>
        <v>8925998</v>
      </c>
      <c r="P109" s="2"/>
      <c r="T109" s="2">
        <f>SUM(T8:T108)</f>
        <v>8925998</v>
      </c>
      <c r="V109" s="2">
        <f>O109/N109</f>
        <v>126.52017009213324</v>
      </c>
      <c r="X109" s="15" t="s">
        <v>29</v>
      </c>
      <c r="Y109" s="2">
        <f>SUM(Y8:Y108)</f>
        <v>70557</v>
      </c>
      <c r="Z109" s="2">
        <f>SUM(Z8:Z108)</f>
        <v>8927725.9999999981</v>
      </c>
      <c r="AA109" s="2"/>
      <c r="AE109" s="2">
        <f>SUM(AE8:AE108)</f>
        <v>8927725.9999999981</v>
      </c>
      <c r="AG109" s="2">
        <f>Z109/Y109</f>
        <v>126.53210879147353</v>
      </c>
      <c r="AI109" s="15" t="s">
        <v>29</v>
      </c>
      <c r="AJ109" s="2">
        <f>SUM(AJ8:AJ108)</f>
        <v>70557</v>
      </c>
      <c r="AK109" s="2">
        <f>SUM(AK8:AK108)</f>
        <v>8927725.9999999981</v>
      </c>
      <c r="AL109" s="2"/>
      <c r="AP109" s="2">
        <f>SUM(AP8:AP108)</f>
        <v>8927725.9999999981</v>
      </c>
      <c r="AR109" s="2">
        <f>AK109/AJ109</f>
        <v>126.53210879147353</v>
      </c>
      <c r="AT109" s="15" t="s">
        <v>29</v>
      </c>
      <c r="AU109" s="2">
        <f>SUM(AU8:AU108)</f>
        <v>70336</v>
      </c>
      <c r="AV109" s="2">
        <f>SUM(AV8:AV108)</f>
        <v>8891641.9999999981</v>
      </c>
      <c r="AW109" s="2"/>
      <c r="BA109" s="2">
        <f>SUM(BA8:BA108)</f>
        <v>8891641.9999999981</v>
      </c>
      <c r="BC109" s="2">
        <f>AV109/AU109</f>
        <v>126.41665718835303</v>
      </c>
      <c r="BE109" s="15" t="s">
        <v>29</v>
      </c>
      <c r="BF109" s="2">
        <f>SUM(BF8:BF108)</f>
        <v>70319</v>
      </c>
      <c r="BG109" s="2">
        <f>SUM(BG8:BG108)</f>
        <v>8893591.0000000019</v>
      </c>
      <c r="BH109" s="2"/>
      <c r="BL109" s="2">
        <f>SUM(BL8:BL108)</f>
        <v>8893591.0000000019</v>
      </c>
      <c r="BN109" s="2">
        <f>BG109/BF109</f>
        <v>126.47493565039323</v>
      </c>
      <c r="BP109" s="15" t="s">
        <v>29</v>
      </c>
      <c r="BQ109" s="2">
        <f>SUM(BQ8:BQ108)</f>
        <v>70105</v>
      </c>
      <c r="BR109" s="2">
        <f>SUM(BR8:BR108)</f>
        <v>8871194</v>
      </c>
      <c r="BS109" s="2"/>
      <c r="BW109" s="2">
        <f>SUM(BW8:BW108)</f>
        <v>8871194</v>
      </c>
      <c r="BY109" s="2">
        <f>BR109/BQ109</f>
        <v>126.5415305613009</v>
      </c>
      <c r="CA109" s="15" t="s">
        <v>29</v>
      </c>
      <c r="CB109" s="2">
        <f>SUM(CB8:CB108)</f>
        <v>70436</v>
      </c>
      <c r="CC109" s="2">
        <f>SUM(CC8:CC108)</f>
        <v>8835360.0000000093</v>
      </c>
      <c r="CD109" s="2"/>
      <c r="CH109" s="2">
        <f>SUM(CH8:CH108)</f>
        <v>8835360.0000000093</v>
      </c>
      <c r="CJ109" s="2">
        <f>CC109/CB109</f>
        <v>125.43812822988258</v>
      </c>
      <c r="CL109" s="15" t="s">
        <v>29</v>
      </c>
      <c r="CM109" s="2">
        <f>SUM(CM8:CM108)</f>
        <v>70305</v>
      </c>
      <c r="CN109" s="2">
        <f>SUM(CN8:CN108)</f>
        <v>8837038.0000000019</v>
      </c>
      <c r="CO109" s="2"/>
      <c r="CS109" s="2">
        <f>SUM(CS8:CS108)</f>
        <v>8837038.0000000019</v>
      </c>
      <c r="CU109" s="2">
        <f>CN109/CM109</f>
        <v>125.69572576630399</v>
      </c>
      <c r="CW109" s="15" t="s">
        <v>29</v>
      </c>
      <c r="CX109" s="2">
        <f>SUM(CX8:CX108)</f>
        <v>69796</v>
      </c>
      <c r="CY109" s="2">
        <f>SUM(CY8:CY108)</f>
        <v>8833864.9999999981</v>
      </c>
      <c r="CZ109" s="2"/>
      <c r="DD109" s="2">
        <f>SUM(DD8:DD108)</f>
        <v>8833864.9999999981</v>
      </c>
      <c r="DF109" s="2">
        <f>CY109/CX109</f>
        <v>126.56692360593728</v>
      </c>
      <c r="DH109" s="15" t="s">
        <v>29</v>
      </c>
      <c r="DI109" s="2">
        <f>SUM(DI8:DI108)</f>
        <v>69796</v>
      </c>
      <c r="DJ109" s="2">
        <f>SUM(DJ8:DJ108)</f>
        <v>8821511</v>
      </c>
      <c r="DK109" s="2"/>
      <c r="DO109" s="2">
        <f>SUM(DO8:DO108)</f>
        <v>8821511</v>
      </c>
      <c r="DQ109" s="2">
        <f>DJ109/DI109</f>
        <v>126.38992205857069</v>
      </c>
      <c r="DS109" s="15" t="s">
        <v>29</v>
      </c>
      <c r="DT109" s="2">
        <f>SUM(DT8:DT108)</f>
        <v>69794</v>
      </c>
      <c r="DU109" s="2">
        <f>SUM(DU8:DU108)</f>
        <v>8808423</v>
      </c>
      <c r="DV109" s="2"/>
      <c r="DZ109" s="2">
        <f>SUM(DZ8:DZ108)</f>
        <v>8808423</v>
      </c>
      <c r="EB109" s="2">
        <f>DU109/DT109</f>
        <v>126.20602057483451</v>
      </c>
      <c r="ED109" s="15" t="s">
        <v>29</v>
      </c>
      <c r="EE109" s="2">
        <f>SUM(EE8:EE108)</f>
        <v>69411</v>
      </c>
      <c r="EF109" s="2">
        <f>SUM(EF8:EF108)</f>
        <v>8778792.9999999963</v>
      </c>
      <c r="EG109" s="2"/>
      <c r="EK109" s="2">
        <f>SUM(EK8:EK108)</f>
        <v>8778792.9999999963</v>
      </c>
      <c r="EM109" s="2">
        <f>EF109/EE109</f>
        <v>126.47552981515892</v>
      </c>
    </row>
    <row r="110" spans="1:143">
      <c r="B110" s="15" t="s">
        <v>52</v>
      </c>
    </row>
  </sheetData>
  <pageMargins left="0.7" right="0.7" top="0.75" bottom="0.75" header="0.3" footer="0.3"/>
  <pageSetup scale="31" orientation="landscape" r:id="rId1"/>
  <headerFooter>
    <oddHeader>&amp;RIURC CAUSE NO. 45253
FINAL ORDER - ATTACHMENT D
Rate Design
Workpaper RD17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3B418C-A8D0-4108-B86C-FFDE7A8323F4}"/>
</file>

<file path=customXml/itemProps2.xml><?xml version="1.0" encoding="utf-8"?>
<ds:datastoreItem xmlns:ds="http://schemas.openxmlformats.org/officeDocument/2006/customXml" ds:itemID="{0C8D6133-0DFE-4141-923D-FD73E485CC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29CE90-3BDD-4E67-A60F-3CCB9CB5D17F}">
  <ds:schemaRefs>
    <ds:schemaRef ds:uri="http://schemas.microsoft.com/office/2006/documentManagement/types"/>
    <ds:schemaRef ds:uri="7558938a-8a22-4524-afb0-58b165029303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99180bc4-2f7d-45e7-9e22-353907fb92c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Modeling Accuracy</vt:lpstr>
      <vt:lpstr>Revenue Comparison_UOLS</vt:lpstr>
      <vt:lpstr>Bins Combined UOLS</vt:lpstr>
      <vt:lpstr>'Bins Combined UOLS'!Print_Area</vt:lpstr>
      <vt:lpstr>'Modeling Accuracy'!Print_Area</vt:lpstr>
      <vt:lpstr>'Revenue Comparison_UOLS'!Print_Area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UOLS Rate Design - Order - Final</dc:subject>
  <dc:creator>Microsoft Access User</dc:creator>
  <cp:lastModifiedBy>Horn, Taylor</cp:lastModifiedBy>
  <cp:lastPrinted>2018-10-25T16:30:33Z</cp:lastPrinted>
  <dcterms:created xsi:type="dcterms:W3CDTF">2017-09-27T14:00:33Z</dcterms:created>
  <dcterms:modified xsi:type="dcterms:W3CDTF">2020-07-13T16:57:21Z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